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eatrizRamirez\Downloads\"/>
    </mc:Choice>
  </mc:AlternateContent>
  <xr:revisionPtr revIDLastSave="0" documentId="8_{07FF2DC6-017D-4C01-A260-4BBEC2157C74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A_Pay2&amp;3 Budget Summ-Actual" sheetId="4" r:id="rId1"/>
    <sheet name="A-Pay 2&amp;3Expense Detail List" sheetId="11" r:id="rId2"/>
    <sheet name="B_Pay 1,2,3-Match Update" sheetId="7" r:id="rId3"/>
    <sheet name="Pay2&amp;3-D-Attendance" sheetId="8" r:id="rId4"/>
    <sheet name="Pay 3-Variance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11" l="1"/>
  <c r="J92" i="11"/>
  <c r="H91" i="11"/>
  <c r="F3" i="8" l="1"/>
  <c r="N43" i="4"/>
  <c r="N42" i="4"/>
  <c r="D38" i="10"/>
  <c r="C38" i="10"/>
  <c r="C36" i="10"/>
  <c r="C35" i="10"/>
  <c r="D33" i="10"/>
  <c r="E33" i="10" s="1"/>
  <c r="F33" i="10" s="1"/>
  <c r="D32" i="10"/>
  <c r="E32" i="10" s="1"/>
  <c r="F32" i="10" s="1"/>
  <c r="D31" i="10"/>
  <c r="E31" i="10" s="1"/>
  <c r="F31" i="10" s="1"/>
  <c r="D30" i="10"/>
  <c r="E30" i="10" s="1"/>
  <c r="F30" i="10" s="1"/>
  <c r="D29" i="10"/>
  <c r="E29" i="10" s="1"/>
  <c r="F29" i="10" s="1"/>
  <c r="D28" i="10"/>
  <c r="E28" i="10" s="1"/>
  <c r="F28" i="10" s="1"/>
  <c r="D27" i="10"/>
  <c r="E27" i="10" s="1"/>
  <c r="F27" i="10" s="1"/>
  <c r="D26" i="10"/>
  <c r="E26" i="10" s="1"/>
  <c r="F26" i="10" s="1"/>
  <c r="C24" i="10"/>
  <c r="C34" i="10" s="1"/>
  <c r="D23" i="10"/>
  <c r="E23" i="10" s="1"/>
  <c r="F23" i="10" s="1"/>
  <c r="D22" i="10"/>
  <c r="E22" i="10" s="1"/>
  <c r="F22" i="10" s="1"/>
  <c r="E21" i="10"/>
  <c r="F21" i="10" s="1"/>
  <c r="D21" i="10"/>
  <c r="D20" i="10"/>
  <c r="C15" i="10"/>
  <c r="C17" i="10" s="1"/>
  <c r="H2" i="10"/>
  <c r="F17" i="8"/>
  <c r="D17" i="8"/>
  <c r="C17" i="8"/>
  <c r="E16" i="8"/>
  <c r="E15" i="8"/>
  <c r="E14" i="8"/>
  <c r="E13" i="8"/>
  <c r="E12" i="8"/>
  <c r="E11" i="8"/>
  <c r="E10" i="8"/>
  <c r="E9" i="8"/>
  <c r="E8" i="8"/>
  <c r="B4" i="8"/>
  <c r="B3" i="8"/>
  <c r="E49" i="7"/>
  <c r="C49" i="7"/>
  <c r="C50" i="7" s="1"/>
  <c r="D50" i="7" s="1"/>
  <c r="K25" i="7"/>
  <c r="E23" i="7"/>
  <c r="C23" i="7"/>
  <c r="D23" i="7" s="1"/>
  <c r="K9" i="7"/>
  <c r="D5" i="7"/>
  <c r="D4" i="7"/>
  <c r="J89" i="11"/>
  <c r="I89" i="11"/>
  <c r="H89" i="11"/>
  <c r="H90" i="11" s="1"/>
  <c r="F89" i="11"/>
  <c r="L88" i="11"/>
  <c r="K86" i="11"/>
  <c r="J86" i="11"/>
  <c r="I86" i="11"/>
  <c r="H86" i="11"/>
  <c r="F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0" i="11"/>
  <c r="L69" i="11"/>
  <c r="J68" i="11"/>
  <c r="I68" i="11"/>
  <c r="H68" i="11"/>
  <c r="F68" i="11"/>
  <c r="L67" i="11"/>
  <c r="L66" i="11"/>
  <c r="L65" i="11"/>
  <c r="L64" i="11"/>
  <c r="L63" i="11"/>
  <c r="L62" i="11"/>
  <c r="L61" i="11"/>
  <c r="L60" i="11"/>
  <c r="L59" i="11"/>
  <c r="L58" i="11"/>
  <c r="L57" i="11"/>
  <c r="J55" i="11"/>
  <c r="I55" i="11"/>
  <c r="H55" i="11"/>
  <c r="F55" i="11"/>
  <c r="L54" i="11"/>
  <c r="L53" i="11"/>
  <c r="L52" i="11"/>
  <c r="L51" i="11"/>
  <c r="L50" i="11"/>
  <c r="J48" i="11"/>
  <c r="J90" i="11" s="1"/>
  <c r="I48" i="11"/>
  <c r="H48" i="11"/>
  <c r="F48" i="11"/>
  <c r="L47" i="11"/>
  <c r="L46" i="11"/>
  <c r="L45" i="11"/>
  <c r="L44" i="11"/>
  <c r="J42" i="11"/>
  <c r="I42" i="11"/>
  <c r="H42" i="11"/>
  <c r="F42" i="11"/>
  <c r="L41" i="11"/>
  <c r="L40" i="11"/>
  <c r="L39" i="11"/>
  <c r="L38" i="11"/>
  <c r="L37" i="11"/>
  <c r="J35" i="11"/>
  <c r="I35" i="11"/>
  <c r="H35" i="11"/>
  <c r="F35" i="11"/>
  <c r="L34" i="11"/>
  <c r="L33" i="11"/>
  <c r="L32" i="11"/>
  <c r="L35" i="11" s="1"/>
  <c r="L31" i="11"/>
  <c r="J30" i="11"/>
  <c r="I30" i="11"/>
  <c r="H30" i="11"/>
  <c r="F30" i="11"/>
  <c r="L29" i="11"/>
  <c r="L28" i="11"/>
  <c r="L27" i="11"/>
  <c r="L26" i="11"/>
  <c r="L30" i="11" s="1"/>
  <c r="L25" i="11"/>
  <c r="L24" i="11"/>
  <c r="J23" i="11"/>
  <c r="I23" i="11"/>
  <c r="H23" i="11"/>
  <c r="F23" i="11"/>
  <c r="L22" i="11"/>
  <c r="L21" i="11"/>
  <c r="L20" i="11"/>
  <c r="L19" i="11"/>
  <c r="J18" i="11"/>
  <c r="I18" i="11"/>
  <c r="H18" i="11"/>
  <c r="F18" i="11"/>
  <c r="L17" i="11"/>
  <c r="L16" i="11"/>
  <c r="L15" i="11"/>
  <c r="L14" i="11"/>
  <c r="J13" i="11"/>
  <c r="I13" i="11"/>
  <c r="H13" i="11"/>
  <c r="F13" i="11"/>
  <c r="L11" i="11"/>
  <c r="L13" i="11" s="1"/>
  <c r="L10" i="11"/>
  <c r="H42" i="4"/>
  <c r="F42" i="4"/>
  <c r="N33" i="4"/>
  <c r="N24" i="4"/>
  <c r="D16" i="10" s="1"/>
  <c r="H22" i="4"/>
  <c r="D22" i="4"/>
  <c r="L21" i="4"/>
  <c r="V21" i="4" s="1"/>
  <c r="L20" i="4"/>
  <c r="V20" i="4" s="1"/>
  <c r="L19" i="4"/>
  <c r="V19" i="4" s="1"/>
  <c r="D12" i="10" s="1"/>
  <c r="E12" i="10" s="1"/>
  <c r="F12" i="10" s="1"/>
  <c r="L18" i="4"/>
  <c r="V18" i="4" s="1"/>
  <c r="D11" i="10" s="1"/>
  <c r="E11" i="10" s="1"/>
  <c r="F11" i="10" s="1"/>
  <c r="L17" i="4"/>
  <c r="V17" i="4" s="1"/>
  <c r="L16" i="4"/>
  <c r="V16" i="4" s="1"/>
  <c r="L15" i="4"/>
  <c r="V15" i="4" s="1"/>
  <c r="L14" i="4"/>
  <c r="V14" i="4" s="1"/>
  <c r="D7" i="10" s="1"/>
  <c r="E7" i="10" s="1"/>
  <c r="F7" i="10" s="1"/>
  <c r="L13" i="4"/>
  <c r="V13" i="4" s="1"/>
  <c r="L12" i="4"/>
  <c r="V12" i="4" s="1"/>
  <c r="E38" i="10" l="1"/>
  <c r="F38" i="10" s="1"/>
  <c r="L23" i="4"/>
  <c r="D24" i="10"/>
  <c r="E24" i="10" s="1"/>
  <c r="H43" i="4"/>
  <c r="H44" i="4" s="1"/>
  <c r="H46" i="4" s="1"/>
  <c r="E17" i="8"/>
  <c r="L18" i="11"/>
  <c r="L23" i="11"/>
  <c r="L86" i="11"/>
  <c r="L68" i="11"/>
  <c r="L90" i="11" s="1"/>
  <c r="G49" i="7"/>
  <c r="L42" i="11"/>
  <c r="L48" i="11"/>
  <c r="L55" i="11"/>
  <c r="I90" i="11"/>
  <c r="G18" i="8"/>
  <c r="D6" i="10"/>
  <c r="E6" i="10" s="1"/>
  <c r="F6" i="10" s="1"/>
  <c r="D36" i="10"/>
  <c r="E36" i="10" s="1"/>
  <c r="F36" i="10" s="1"/>
  <c r="E16" i="10"/>
  <c r="F16" i="10" s="1"/>
  <c r="D14" i="10"/>
  <c r="E14" i="10" s="1"/>
  <c r="F14" i="10" s="1"/>
  <c r="D34" i="10"/>
  <c r="C37" i="10"/>
  <c r="C39" i="10"/>
  <c r="C40" i="10" s="1"/>
  <c r="V22" i="4"/>
  <c r="D5" i="10"/>
  <c r="E5" i="10" s="1"/>
  <c r="F5" i="10" s="1"/>
  <c r="D10" i="10"/>
  <c r="E10" i="10" s="1"/>
  <c r="F10" i="10" s="1"/>
  <c r="V25" i="4"/>
  <c r="M16" i="4" s="1"/>
  <c r="D15" i="10"/>
  <c r="E15" i="10" s="1"/>
  <c r="F15" i="10" s="1"/>
  <c r="D49" i="7"/>
  <c r="G23" i="7"/>
  <c r="G50" i="7" s="1"/>
  <c r="E50" i="7"/>
  <c r="D9" i="10"/>
  <c r="E9" i="10" s="1"/>
  <c r="F9" i="10" s="1"/>
  <c r="D13" i="10"/>
  <c r="E13" i="10" s="1"/>
  <c r="F13" i="10" s="1"/>
  <c r="D8" i="10"/>
  <c r="E8" i="10" s="1"/>
  <c r="F8" i="10" s="1"/>
  <c r="D35" i="10"/>
  <c r="E35" i="10" s="1"/>
  <c r="F35" i="10" s="1"/>
  <c r="M17" i="4"/>
  <c r="L22" i="4"/>
  <c r="E20" i="10"/>
  <c r="F20" i="10" s="1"/>
  <c r="F22" i="4" l="1"/>
  <c r="D37" i="10"/>
  <c r="E37" i="10" s="1"/>
  <c r="W19" i="4"/>
  <c r="M22" i="4"/>
  <c r="W12" i="4"/>
  <c r="W22" i="4" s="1"/>
  <c r="W21" i="4"/>
  <c r="W14" i="4"/>
  <c r="M13" i="4"/>
  <c r="M23" i="4"/>
  <c r="M15" i="4"/>
  <c r="M12" i="4"/>
  <c r="W15" i="4"/>
  <c r="J40" i="4"/>
  <c r="J36" i="4"/>
  <c r="P29" i="4"/>
  <c r="J35" i="4"/>
  <c r="J38" i="4"/>
  <c r="P31" i="4"/>
  <c r="J41" i="4"/>
  <c r="P33" i="4"/>
  <c r="P30" i="4"/>
  <c r="F45" i="4"/>
  <c r="J43" i="4"/>
  <c r="J39" i="4"/>
  <c r="P32" i="4"/>
  <c r="J34" i="4"/>
  <c r="J37" i="4"/>
  <c r="D39" i="10"/>
  <c r="H47" i="4"/>
  <c r="J47" i="4" s="1"/>
  <c r="W16" i="4"/>
  <c r="D17" i="10"/>
  <c r="E17" i="10" s="1"/>
  <c r="F17" i="10" s="1"/>
  <c r="J21" i="4"/>
  <c r="P20" i="4"/>
  <c r="F20" i="4"/>
  <c r="J17" i="4"/>
  <c r="P16" i="4"/>
  <c r="F16" i="4"/>
  <c r="J13" i="4"/>
  <c r="P12" i="4"/>
  <c r="F12" i="4"/>
  <c r="P21" i="4"/>
  <c r="J18" i="4"/>
  <c r="P17" i="4"/>
  <c r="F17" i="4"/>
  <c r="J14" i="4"/>
  <c r="F13" i="4"/>
  <c r="J19" i="4"/>
  <c r="P18" i="4"/>
  <c r="J15" i="4"/>
  <c r="F14" i="4"/>
  <c r="P24" i="4"/>
  <c r="J22" i="4"/>
  <c r="J20" i="4"/>
  <c r="F19" i="4"/>
  <c r="M18" i="4"/>
  <c r="J16" i="4"/>
  <c r="F15" i="4"/>
  <c r="F21" i="4"/>
  <c r="P13" i="4"/>
  <c r="F18" i="4"/>
  <c r="P14" i="4"/>
  <c r="P19" i="4"/>
  <c r="P15" i="4"/>
  <c r="M14" i="4"/>
  <c r="J12" i="4"/>
  <c r="F24" i="10"/>
  <c r="E34" i="10"/>
  <c r="M20" i="4"/>
  <c r="W18" i="4"/>
  <c r="M21" i="4"/>
  <c r="W17" i="4"/>
  <c r="J42" i="4"/>
  <c r="J44" i="4"/>
  <c r="M19" i="4"/>
  <c r="W20" i="4"/>
  <c r="W13" i="4"/>
  <c r="J46" i="4" l="1"/>
  <c r="W25" i="4"/>
  <c r="E39" i="10"/>
  <c r="F39" i="10" s="1"/>
  <c r="D40" i="10"/>
  <c r="F40" i="10" l="1"/>
  <c r="E40" i="10"/>
</calcChain>
</file>

<file path=xl/sharedStrings.xml><?xml version="1.0" encoding="utf-8"?>
<sst xmlns="http://schemas.openxmlformats.org/spreadsheetml/2006/main" count="252" uniqueCount="154">
  <si>
    <t xml:space="preserve"> FY26 Cultural Tourism Funding - Report</t>
  </si>
  <si>
    <t xml:space="preserve"> PROJECT BUDGET FINANCIAL SUMMARY-Form A-for Pay Reports</t>
  </si>
  <si>
    <t/>
  </si>
  <si>
    <t>Select one:</t>
  </si>
  <si>
    <t>___ Pay 1 or</t>
  </si>
  <si>
    <t>___ Pay 2 or</t>
  </si>
  <si>
    <t>___ FINAL</t>
  </si>
  <si>
    <t>As of (date):</t>
  </si>
  <si>
    <t>Organization Name:</t>
  </si>
  <si>
    <t xml:space="preserve">Project Name: </t>
  </si>
  <si>
    <t>Grant Amount</t>
  </si>
  <si>
    <t>$</t>
  </si>
  <si>
    <t>EXPENDITURES</t>
  </si>
  <si>
    <t>Cash Expenditures</t>
  </si>
  <si>
    <t>Total Cash</t>
  </si>
  <si>
    <t>Total All</t>
  </si>
  <si>
    <t>If changes are 20% or more per line item ask UA to assign a change request form.</t>
  </si>
  <si>
    <t>Grant Funds</t>
  </si>
  <si>
    <t>Match + other Funds cash</t>
  </si>
  <si>
    <t>Outside Artistic Fees and Services</t>
  </si>
  <si>
    <t>Outside Other Fees and Services</t>
  </si>
  <si>
    <t>Space Rental</t>
  </si>
  <si>
    <t>Travel</t>
  </si>
  <si>
    <t>Marketing</t>
  </si>
  <si>
    <t>Remaining Operating Expenses</t>
  </si>
  <si>
    <t>Capital Expense</t>
  </si>
  <si>
    <t>Subtotals</t>
  </si>
  <si>
    <t>A. TOTAL CASH EXPENDITURES</t>
  </si>
  <si>
    <t>A</t>
  </si>
  <si>
    <t>Confirm of rows above</t>
  </si>
  <si>
    <t>B. TOTAL IN-KIND</t>
  </si>
  <si>
    <t>(for final report)</t>
  </si>
  <si>
    <t>B</t>
  </si>
  <si>
    <t>C. TOTAL EXPENDITURES (A+B)</t>
  </si>
  <si>
    <t>C</t>
  </si>
  <si>
    <t>INCOME</t>
  </si>
  <si>
    <t>Cash Income</t>
  </si>
  <si>
    <t>(Not for Extra Match)</t>
  </si>
  <si>
    <t>Admissions</t>
  </si>
  <si>
    <t xml:space="preserve">  1) </t>
  </si>
  <si>
    <t>Contracted Services Revenue</t>
  </si>
  <si>
    <t xml:space="preserve">  2) </t>
  </si>
  <si>
    <t>Other Revenue</t>
  </si>
  <si>
    <t xml:space="preserve">  3) </t>
  </si>
  <si>
    <t>Government Support – OTHER Orange County* (NOT CTF or ARC grant)</t>
  </si>
  <si>
    <t>4)</t>
  </si>
  <si>
    <t>(Match + other project contributions)</t>
  </si>
  <si>
    <t>Subtotal - nonmatching funds</t>
  </si>
  <si>
    <t>O)</t>
  </si>
  <si>
    <t>Corporate Support</t>
  </si>
  <si>
    <t>5)</t>
  </si>
  <si>
    <t>Foundation Support</t>
  </si>
  <si>
    <t>6)</t>
  </si>
  <si>
    <t xml:space="preserve">Other Private Support </t>
  </si>
  <si>
    <t>7)</t>
  </si>
  <si>
    <t>8)</t>
  </si>
  <si>
    <t>9)</t>
  </si>
  <si>
    <t>10)</t>
  </si>
  <si>
    <t>Government Support – City</t>
  </si>
  <si>
    <t>11)</t>
  </si>
  <si>
    <t>Applicant Cash</t>
  </si>
  <si>
    <t>12)</t>
  </si>
  <si>
    <t>Match required on grant amount</t>
  </si>
  <si>
    <t>D</t>
  </si>
  <si>
    <t>Min. Match Cash</t>
  </si>
  <si>
    <t>E</t>
  </si>
  <si>
    <t>Max Match In-Kind</t>
  </si>
  <si>
    <t>In-kind limited for match; not for project</t>
  </si>
  <si>
    <t>F</t>
  </si>
  <si>
    <t>G</t>
  </si>
  <si>
    <t>H. TOTAL REVENUES (F+G)</t>
  </si>
  <si>
    <t>(Show grant received 50% at Pay2; &amp; 100% at final)</t>
  </si>
  <si>
    <t>I. Net Profit or Loss on Project</t>
  </si>
  <si>
    <t>NOTE: CERTIFICATION REQUIRED (in online follow-up form): Executive Director or Equivalent will certify that this report -- narrative, project financial details/expenses, revenue, &amp;match - -
represents an accurate and complete description of the grant activity within guidelines &amp; contract requirements, fulfilled within the report dates above.</t>
  </si>
  <si>
    <t>*Include any Venue Subsidy or other project support for this project's event dates. Do NOT include any TDT ARC funding within these report forms.</t>
  </si>
  <si>
    <t>Expenditure Detail (Or alternate format)</t>
  </si>
  <si>
    <t xml:space="preserve"> Pay 2 or</t>
  </si>
  <si>
    <t>Organization:</t>
  </si>
  <si>
    <t>These figures will appear on Budget Summary</t>
  </si>
  <si>
    <t>Category/line Item</t>
  </si>
  <si>
    <t>Date</t>
  </si>
  <si>
    <t>Payee/Vendor</t>
  </si>
  <si>
    <t>Ck #/Detail/Description</t>
  </si>
  <si>
    <t>Amount</t>
  </si>
  <si>
    <t>CT Grant Exp</t>
  </si>
  <si>
    <t>Match-Cash</t>
  </si>
  <si>
    <t>Match In-kind</t>
  </si>
  <si>
    <t xml:space="preserve">Total </t>
  </si>
  <si>
    <t>Total</t>
  </si>
  <si>
    <t xml:space="preserve">Hotel Rooms </t>
  </si>
  <si>
    <t>Operational Expenses</t>
  </si>
  <si>
    <t>Detail</t>
  </si>
  <si>
    <t>Matching Funds - Form B</t>
  </si>
  <si>
    <t>Match Required</t>
  </si>
  <si>
    <t>Application</t>
  </si>
  <si>
    <t xml:space="preserve">No minimum </t>
  </si>
  <si>
    <t>(but score is based on Match confirmed &amp; event start date</t>
  </si>
  <si>
    <t>Pay 1</t>
  </si>
  <si>
    <t>50% of Award Amount</t>
  </si>
  <si>
    <t>- Confirmed</t>
  </si>
  <si>
    <t>Organization Name</t>
  </si>
  <si>
    <t>Project Name</t>
  </si>
  <si>
    <t>Pay 2</t>
  </si>
  <si>
    <t>100% of Award</t>
  </si>
  <si>
    <t>- Confirmed &amp; show proof of payment as able</t>
  </si>
  <si>
    <t>Pay 3/Final</t>
  </si>
  <si>
    <t>- PAID in FULL</t>
  </si>
  <si>
    <t>Minimum Match Cash</t>
  </si>
  <si>
    <t>Confirmed</t>
  </si>
  <si>
    <t>Paid/Received</t>
  </si>
  <si>
    <t>Source (Name of Donor/Company) and Status of Contribution or Payment</t>
  </si>
  <si>
    <t>TOTAL</t>
  </si>
  <si>
    <t>Balance to Collect (Cash Match)</t>
  </si>
  <si>
    <t>Match score based 
on % confirmed</t>
  </si>
  <si>
    <t>IN-KIND MATCH</t>
  </si>
  <si>
    <t>OPTIONAL: Input any In-kind below, to reflect additional support for the project.</t>
  </si>
  <si>
    <t>Maximum In-kind Allowed for Match *</t>
  </si>
  <si>
    <t>NOTE: you may show more than match amount for project.</t>
  </si>
  <si>
    <t>(for small and medium requests only)</t>
  </si>
  <si>
    <t>Type of Document
 attached</t>
  </si>
  <si>
    <t>Service/Source (Name of Donor/Company) and Status of Fulfillment</t>
  </si>
  <si>
    <t>IN-KIND</t>
  </si>
  <si>
    <t>Orange County Art and Cultural Affairs</t>
  </si>
  <si>
    <t>Attendance and surveys</t>
  </si>
  <si>
    <t>___ Pay 2 or ___ FINAL</t>
  </si>
  <si>
    <t>Instructions: Include only IN-PERSON ATTENDANCE ON THIS FORM, except where noted (line 21-22). Include virtual (if offered) at the bottom, and attach any additional information to show how this served the grant program goals and objectives.</t>
  </si>
  <si>
    <t>Submitted as of (date):</t>
  </si>
  <si>
    <t>Date 
(&amp; time if tracking by event performance)</t>
  </si>
  <si>
    <t>Event/Performance Name 
(&amp; Venue, if applicable)</t>
  </si>
  <si>
    <t xml:space="preserve">Number of SOLD Tickets, in Attendance* </t>
  </si>
  <si>
    <t>Total Attendance</t>
  </si>
  <si>
    <t>No. of Surveys Collected forevent
(if collected, upload sample of survey)</t>
  </si>
  <si>
    <t>Total Count of Attendance/Surveys</t>
  </si>
  <si>
    <t>Cost per person
--&gt;</t>
  </si>
  <si>
    <t xml:space="preserve">   </t>
  </si>
  <si>
    <t xml:space="preserve">To calculate spending, we need to know how you are counting attendance:
</t>
  </si>
  <si>
    <t>And if you included social media/web interactions to add virtual attendance ...?
Were attendees registered on your website to participate? __Yes/ __No; __All/_____# if Partial</t>
  </si>
  <si>
    <t>Plus virtual attendance total:</t>
  </si>
  <si>
    <t>my org name</t>
  </si>
  <si>
    <t>Budget Category</t>
  </si>
  <si>
    <t>Variance</t>
  </si>
  <si>
    <t>% of Variance</t>
  </si>
  <si>
    <t>Expenditures</t>
  </si>
  <si>
    <t>C. GRAND TOTAL EXPENDITURES (A+B)</t>
  </si>
  <si>
    <t>Income</t>
  </si>
  <si>
    <t>O.) Orange County - Venue Subsidy or other*</t>
  </si>
  <si>
    <t xml:space="preserve"> Subtotal - nonmatching funds</t>
  </si>
  <si>
    <t xml:space="preserve">Allowable Match: </t>
  </si>
  <si>
    <t>Carry down Subtotal of nonmatching funds</t>
  </si>
  <si>
    <t>D.  Allowable Cash Match Subtotal</t>
  </si>
  <si>
    <t>F. Subtotal All Cash &amp; In-kind</t>
  </si>
  <si>
    <t xml:space="preserve">H.  TOTAL PROJECT INCOME </t>
  </si>
  <si>
    <t>I. Net Gain (Loss)</t>
  </si>
  <si>
    <t>*NOT Cultural Tourism Funding, not TDT ARC Funding; use for Venue Subsidy or other County allocation (not for Match)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</si>
</sst>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Arial"/>
      <family val="2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name val="Arial"/>
      <family val="2"/>
    </font>
    <font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Wingdings 2"/>
      <family val="1"/>
      <charset val="2"/>
    </font>
    <font>
      <b/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</font>
    <font>
      <sz val="9"/>
      <name val="Arial"/>
      <family val="2"/>
    </font>
    <font>
      <sz val="11"/>
      <color indexed="8"/>
      <name val="CGTimes-Bold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</font>
    <font>
      <b/>
      <sz val="10"/>
      <color rgb="FFFF0000"/>
      <name val="Calibri"/>
      <family val="2"/>
      <scheme val="minor"/>
    </font>
    <font>
      <b/>
      <sz val="14"/>
      <color indexed="8"/>
      <name val="Calibri"/>
      <family val="2"/>
      <charset val="2"/>
    </font>
    <font>
      <sz val="7"/>
      <name val="Calibri"/>
      <family val="2"/>
      <scheme val="minor"/>
    </font>
    <font>
      <sz val="11"/>
      <color rgb="FF0061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54" fillId="15" borderId="0" applyNumberFormat="0" applyBorder="0" applyAlignment="0" applyProtection="0"/>
  </cellStyleXfs>
  <cellXfs count="37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44" fontId="7" fillId="0" borderId="0" xfId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14" fillId="0" borderId="2" xfId="0" applyFont="1" applyBorder="1"/>
    <xf numFmtId="0" fontId="15" fillId="0" borderId="0" xfId="0" applyFont="1"/>
    <xf numFmtId="42" fontId="12" fillId="0" borderId="4" xfId="1" applyNumberFormat="1" applyFont="1" applyFill="1" applyBorder="1" applyAlignment="1"/>
    <xf numFmtId="165" fontId="16" fillId="0" borderId="1" xfId="2" applyNumberFormat="1" applyFont="1" applyBorder="1" applyAlignment="1">
      <alignment horizontal="right"/>
    </xf>
    <xf numFmtId="0" fontId="16" fillId="0" borderId="0" xfId="0" applyFont="1"/>
    <xf numFmtId="42" fontId="12" fillId="0" borderId="5" xfId="1" applyNumberFormat="1" applyFont="1" applyFill="1" applyBorder="1" applyAlignment="1"/>
    <xf numFmtId="0" fontId="4" fillId="0" borderId="0" xfId="0" applyFont="1" applyAlignment="1">
      <alignment horizontal="right"/>
    </xf>
    <xf numFmtId="42" fontId="12" fillId="0" borderId="3" xfId="1" applyNumberFormat="1" applyFont="1" applyBorder="1" applyAlignment="1"/>
    <xf numFmtId="42" fontId="12" fillId="0" borderId="7" xfId="1" applyNumberFormat="1" applyFont="1" applyBorder="1" applyAlignment="1"/>
    <xf numFmtId="165" fontId="16" fillId="0" borderId="8" xfId="2" applyNumberFormat="1" applyFont="1" applyBorder="1" applyAlignment="1">
      <alignment horizontal="right"/>
    </xf>
    <xf numFmtId="0" fontId="16" fillId="0" borderId="8" xfId="0" applyFont="1" applyBorder="1"/>
    <xf numFmtId="42" fontId="12" fillId="0" borderId="9" xfId="1" applyNumberFormat="1" applyFont="1" applyBorder="1"/>
    <xf numFmtId="42" fontId="16" fillId="0" borderId="0" xfId="0" applyNumberFormat="1" applyFont="1"/>
    <xf numFmtId="165" fontId="16" fillId="0" borderId="0" xfId="0" applyNumberFormat="1" applyFont="1"/>
    <xf numFmtId="0" fontId="17" fillId="0" borderId="0" xfId="0" applyFont="1"/>
    <xf numFmtId="42" fontId="12" fillId="0" borderId="0" xfId="0" applyNumberFormat="1" applyFont="1"/>
    <xf numFmtId="165" fontId="16" fillId="0" borderId="0" xfId="0" applyNumberFormat="1" applyFont="1" applyAlignment="1">
      <alignment horizontal="right"/>
    </xf>
    <xf numFmtId="42" fontId="12" fillId="0" borderId="0" xfId="1" applyNumberFormat="1" applyFont="1" applyBorder="1"/>
    <xf numFmtId="9" fontId="16" fillId="0" borderId="0" xfId="2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42" fontId="19" fillId="0" borderId="0" xfId="1" applyNumberFormat="1" applyFont="1" applyBorder="1"/>
    <xf numFmtId="0" fontId="9" fillId="0" borderId="0" xfId="0" applyFont="1"/>
    <xf numFmtId="9" fontId="9" fillId="0" borderId="0" xfId="0" applyNumberFormat="1" applyFont="1" applyAlignment="1">
      <alignment horizontal="right"/>
    </xf>
    <xf numFmtId="0" fontId="9" fillId="0" borderId="11" xfId="0" applyFont="1" applyBorder="1"/>
    <xf numFmtId="166" fontId="12" fillId="0" borderId="0" xfId="0" applyNumberFormat="1" applyFont="1"/>
    <xf numFmtId="0" fontId="15" fillId="0" borderId="1" xfId="0" applyFont="1" applyBorder="1"/>
    <xf numFmtId="0" fontId="3" fillId="0" borderId="2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right"/>
    </xf>
    <xf numFmtId="42" fontId="16" fillId="0" borderId="0" xfId="1" applyNumberFormat="1" applyFont="1" applyFill="1" applyBorder="1"/>
    <xf numFmtId="9" fontId="16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42" fontId="16" fillId="3" borderId="8" xfId="1" applyNumberFormat="1" applyFont="1" applyFill="1" applyBorder="1"/>
    <xf numFmtId="0" fontId="21" fillId="3" borderId="13" xfId="0" applyFont="1" applyFill="1" applyBorder="1"/>
    <xf numFmtId="0" fontId="22" fillId="3" borderId="2" xfId="0" applyFont="1" applyFill="1" applyBorder="1"/>
    <xf numFmtId="0" fontId="24" fillId="0" borderId="0" xfId="0" applyFont="1"/>
    <xf numFmtId="42" fontId="16" fillId="0" borderId="10" xfId="1" applyNumberFormat="1" applyFont="1" applyBorder="1"/>
    <xf numFmtId="0" fontId="24" fillId="0" borderId="11" xfId="0" applyFont="1" applyBorder="1"/>
    <xf numFmtId="165" fontId="16" fillId="0" borderId="12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9" fontId="9" fillId="0" borderId="0" xfId="0" applyNumberFormat="1" applyFont="1"/>
    <xf numFmtId="165" fontId="9" fillId="0" borderId="12" xfId="0" applyNumberFormat="1" applyFont="1" applyBorder="1"/>
    <xf numFmtId="0" fontId="19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1" xfId="0" applyFont="1" applyBorder="1"/>
    <xf numFmtId="42" fontId="12" fillId="2" borderId="1" xfId="0" applyNumberFormat="1" applyFont="1" applyFill="1" applyBorder="1"/>
    <xf numFmtId="9" fontId="12" fillId="0" borderId="0" xfId="2" applyFont="1" applyProtection="1"/>
    <xf numFmtId="0" fontId="23" fillId="2" borderId="1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42" fontId="12" fillId="4" borderId="0" xfId="0" applyNumberFormat="1" applyFont="1" applyFill="1"/>
    <xf numFmtId="9" fontId="12" fillId="4" borderId="0" xfId="2" applyFont="1" applyFill="1" applyProtection="1"/>
    <xf numFmtId="0" fontId="16" fillId="4" borderId="0" xfId="0" applyFont="1" applyFill="1"/>
    <xf numFmtId="0" fontId="23" fillId="4" borderId="0" xfId="0" applyFont="1" applyFill="1" applyAlignment="1">
      <alignment horizontal="left"/>
    </xf>
    <xf numFmtId="42" fontId="12" fillId="0" borderId="9" xfId="0" applyNumberFormat="1" applyFont="1" applyBorder="1"/>
    <xf numFmtId="42" fontId="9" fillId="0" borderId="9" xfId="1" applyNumberFormat="1" applyFont="1" applyBorder="1" applyProtection="1"/>
    <xf numFmtId="0" fontId="9" fillId="0" borderId="0" xfId="0" quotePrefix="1" applyFont="1" applyAlignment="1">
      <alignment horizontal="right"/>
    </xf>
    <xf numFmtId="0" fontId="29" fillId="0" borderId="0" xfId="0" applyFont="1"/>
    <xf numFmtId="42" fontId="29" fillId="0" borderId="0" xfId="0" applyNumberFormat="1" applyFont="1"/>
    <xf numFmtId="9" fontId="30" fillId="0" borderId="0" xfId="0" applyNumberFormat="1" applyFont="1" applyAlignment="1">
      <alignment horizontal="center"/>
    </xf>
    <xf numFmtId="42" fontId="12" fillId="0" borderId="1" xfId="0" applyNumberFormat="1" applyFont="1" applyBorder="1" applyAlignment="1">
      <alignment horizontal="center"/>
    </xf>
    <xf numFmtId="42" fontId="12" fillId="0" borderId="0" xfId="0" applyNumberFormat="1" applyFont="1" applyAlignment="1">
      <alignment horizontal="center"/>
    </xf>
    <xf numFmtId="0" fontId="26" fillId="0" borderId="0" xfId="0" applyFont="1"/>
    <xf numFmtId="0" fontId="16" fillId="2" borderId="1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26" fillId="4" borderId="0" xfId="0" applyFont="1" applyFill="1"/>
    <xf numFmtId="0" fontId="12" fillId="4" borderId="2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0" fillId="4" borderId="0" xfId="0" applyFill="1"/>
    <xf numFmtId="9" fontId="12" fillId="0" borderId="0" xfId="2" applyFont="1" applyBorder="1" applyProtection="1"/>
    <xf numFmtId="166" fontId="9" fillId="0" borderId="9" xfId="1" applyNumberFormat="1" applyFont="1" applyBorder="1" applyProtection="1"/>
    <xf numFmtId="166" fontId="9" fillId="0" borderId="22" xfId="1" applyNumberFormat="1" applyFont="1" applyBorder="1" applyProtection="1"/>
    <xf numFmtId="0" fontId="32" fillId="0" borderId="0" xfId="0" applyFont="1"/>
    <xf numFmtId="0" fontId="33" fillId="0" borderId="0" xfId="0" applyFont="1"/>
    <xf numFmtId="9" fontId="0" fillId="0" borderId="0" xfId="4" applyFont="1" applyAlignment="1">
      <alignment wrapText="1"/>
    </xf>
    <xf numFmtId="0" fontId="27" fillId="6" borderId="17" xfId="3" applyFont="1" applyFill="1" applyBorder="1" applyAlignment="1">
      <alignment wrapText="1"/>
    </xf>
    <xf numFmtId="0" fontId="11" fillId="6" borderId="17" xfId="3" applyFont="1" applyFill="1" applyBorder="1" applyAlignment="1">
      <alignment wrapText="1"/>
    </xf>
    <xf numFmtId="0" fontId="27" fillId="5" borderId="17" xfId="3" applyFont="1" applyFill="1" applyBorder="1" applyAlignment="1">
      <alignment wrapText="1"/>
    </xf>
    <xf numFmtId="0" fontId="5" fillId="0" borderId="17" xfId="3" applyFont="1" applyBorder="1" applyAlignment="1">
      <alignment horizontal="center" vertical="center" wrapText="1"/>
    </xf>
    <xf numFmtId="0" fontId="5" fillId="8" borderId="17" xfId="3" applyFont="1" applyFill="1" applyBorder="1" applyAlignment="1">
      <alignment horizontal="center" vertical="center" wrapText="1"/>
    </xf>
    <xf numFmtId="0" fontId="26" fillId="5" borderId="17" xfId="3" applyFont="1" applyFill="1" applyBorder="1" applyAlignment="1">
      <alignment horizontal="center" wrapText="1"/>
    </xf>
    <xf numFmtId="0" fontId="26" fillId="8" borderId="17" xfId="3" applyFont="1" applyFill="1" applyBorder="1" applyAlignment="1">
      <alignment horizontal="center" wrapText="1"/>
    </xf>
    <xf numFmtId="0" fontId="26" fillId="8" borderId="4" xfId="3" applyFont="1" applyFill="1" applyBorder="1" applyAlignment="1">
      <alignment horizontal="center" wrapText="1"/>
    </xf>
    <xf numFmtId="0" fontId="26" fillId="6" borderId="17" xfId="3" applyFont="1" applyFill="1" applyBorder="1" applyAlignment="1">
      <alignment horizontal="center" wrapText="1"/>
    </xf>
    <xf numFmtId="0" fontId="26" fillId="6" borderId="3" xfId="3" applyFont="1" applyFill="1" applyBorder="1" applyAlignment="1">
      <alignment horizontal="center" wrapText="1"/>
    </xf>
    <xf numFmtId="0" fontId="26" fillId="7" borderId="20" xfId="3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7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/>
    <xf numFmtId="0" fontId="39" fillId="0" borderId="0" xfId="0" applyFont="1"/>
    <xf numFmtId="0" fontId="0" fillId="0" borderId="0" xfId="0" applyAlignment="1">
      <alignment horizontal="left" indent="1"/>
    </xf>
    <xf numFmtId="164" fontId="0" fillId="0" borderId="1" xfId="1" applyNumberFormat="1" applyFont="1" applyBorder="1"/>
    <xf numFmtId="9" fontId="0" fillId="0" borderId="1" xfId="2" applyFont="1" applyBorder="1"/>
    <xf numFmtId="0" fontId="18" fillId="0" borderId="0" xfId="0" applyFont="1"/>
    <xf numFmtId="42" fontId="0" fillId="0" borderId="0" xfId="0" applyNumberFormat="1"/>
    <xf numFmtId="42" fontId="12" fillId="10" borderId="1" xfId="1" applyNumberFormat="1" applyFont="1" applyFill="1" applyBorder="1"/>
    <xf numFmtId="42" fontId="12" fillId="10" borderId="6" xfId="1" applyNumberFormat="1" applyFont="1" applyFill="1" applyBorder="1"/>
    <xf numFmtId="42" fontId="16" fillId="10" borderId="1" xfId="0" applyNumberFormat="1" applyFont="1" applyFill="1" applyBorder="1"/>
    <xf numFmtId="42" fontId="16" fillId="10" borderId="1" xfId="1" applyNumberFormat="1" applyFont="1" applyFill="1" applyBorder="1"/>
    <xf numFmtId="42" fontId="16" fillId="10" borderId="6" xfId="1" applyNumberFormat="1" applyFont="1" applyFill="1" applyBorder="1"/>
    <xf numFmtId="164" fontId="0" fillId="0" borderId="0" xfId="0" applyNumberFormat="1"/>
    <xf numFmtId="0" fontId="26" fillId="6" borderId="13" xfId="3" applyFont="1" applyFill="1" applyBorder="1" applyAlignment="1">
      <alignment horizontal="center" wrapText="1"/>
    </xf>
    <xf numFmtId="42" fontId="12" fillId="0" borderId="20" xfId="1" applyNumberFormat="1" applyFont="1" applyBorder="1"/>
    <xf numFmtId="164" fontId="23" fillId="3" borderId="14" xfId="0" applyNumberFormat="1" applyFont="1" applyFill="1" applyBorder="1" applyAlignment="1">
      <alignment horizontal="right"/>
    </xf>
    <xf numFmtId="42" fontId="12" fillId="11" borderId="3" xfId="1" applyNumberFormat="1" applyFont="1" applyFill="1" applyBorder="1" applyAlignment="1"/>
    <xf numFmtId="42" fontId="12" fillId="11" borderId="17" xfId="0" applyNumberFormat="1" applyFont="1" applyFill="1" applyBorder="1"/>
    <xf numFmtId="42" fontId="12" fillId="12" borderId="0" xfId="0" applyNumberFormat="1" applyFont="1" applyFill="1"/>
    <xf numFmtId="0" fontId="0" fillId="0" borderId="1" xfId="0" applyBorder="1"/>
    <xf numFmtId="0" fontId="0" fillId="0" borderId="1" xfId="0" applyBorder="1" applyAlignment="1">
      <alignment horizontal="left" indent="1"/>
    </xf>
    <xf numFmtId="164" fontId="0" fillId="11" borderId="1" xfId="1" applyNumberFormat="1" applyFont="1" applyFill="1" applyBorder="1"/>
    <xf numFmtId="0" fontId="37" fillId="0" borderId="0" xfId="0" applyFont="1"/>
    <xf numFmtId="164" fontId="37" fillId="0" borderId="0" xfId="1" applyNumberFormat="1" applyFont="1"/>
    <xf numFmtId="9" fontId="37" fillId="0" borderId="0" xfId="2" applyFont="1"/>
    <xf numFmtId="0" fontId="14" fillId="0" borderId="1" xfId="0" applyFont="1" applyBorder="1" applyAlignment="1">
      <alignment horizontal="center" vertical="center"/>
    </xf>
    <xf numFmtId="165" fontId="16" fillId="0" borderId="0" xfId="2" applyNumberFormat="1" applyFont="1" applyBorder="1" applyAlignment="1">
      <alignment horizontal="right"/>
    </xf>
    <xf numFmtId="42" fontId="45" fillId="0" borderId="0" xfId="0" applyNumberFormat="1" applyFont="1" applyAlignment="1">
      <alignment vertical="center" wrapText="1"/>
    </xf>
    <xf numFmtId="0" fontId="46" fillId="0" borderId="0" xfId="0" applyFont="1" applyAlignment="1">
      <alignment horizontal="center" wrapText="1"/>
    </xf>
    <xf numFmtId="42" fontId="9" fillId="0" borderId="24" xfId="0" applyNumberFormat="1" applyFont="1" applyBorder="1"/>
    <xf numFmtId="42" fontId="9" fillId="0" borderId="8" xfId="0" applyNumberFormat="1" applyFont="1" applyBorder="1"/>
    <xf numFmtId="165" fontId="9" fillId="0" borderId="0" xfId="2" applyNumberFormat="1" applyFont="1" applyBorder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6" xfId="1" applyNumberFormat="1" applyFont="1" applyBorder="1"/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164" fontId="3" fillId="0" borderId="0" xfId="1" applyNumberFormat="1" applyFont="1" applyFill="1" applyBorder="1" applyAlignment="1"/>
    <xf numFmtId="0" fontId="6" fillId="0" borderId="28" xfId="0" applyFont="1" applyBorder="1"/>
    <xf numFmtId="0" fontId="3" fillId="0" borderId="28" xfId="0" applyFont="1" applyBorder="1" applyAlignment="1">
      <alignment wrapText="1"/>
    </xf>
    <xf numFmtId="0" fontId="30" fillId="0" borderId="0" xfId="0" applyFont="1" applyAlignment="1">
      <alignment horizontal="right"/>
    </xf>
    <xf numFmtId="49" fontId="4" fillId="0" borderId="0" xfId="0" applyNumberFormat="1" applyFont="1"/>
    <xf numFmtId="164" fontId="9" fillId="0" borderId="3" xfId="1" applyNumberFormat="1" applyFont="1" applyBorder="1" applyAlignment="1" applyProtection="1">
      <alignment vertical="center"/>
    </xf>
    <xf numFmtId="0" fontId="19" fillId="0" borderId="21" xfId="0" applyFont="1" applyBorder="1" applyAlignment="1">
      <alignment vertical="center" wrapText="1"/>
    </xf>
    <xf numFmtId="0" fontId="19" fillId="0" borderId="0" xfId="0" applyFont="1" applyAlignment="1">
      <alignment vertical="top" wrapText="1"/>
    </xf>
    <xf numFmtId="49" fontId="12" fillId="0" borderId="0" xfId="0" applyNumberFormat="1" applyFont="1" applyAlignment="1">
      <alignment horizontal="center"/>
    </xf>
    <xf numFmtId="49" fontId="12" fillId="0" borderId="0" xfId="2" applyNumberFormat="1" applyFont="1" applyProtection="1"/>
    <xf numFmtId="42" fontId="12" fillId="2" borderId="0" xfId="0" applyNumberFormat="1" applyFont="1" applyFill="1"/>
    <xf numFmtId="165" fontId="12" fillId="0" borderId="17" xfId="2" applyNumberFormat="1" applyFont="1" applyBorder="1" applyProtection="1"/>
    <xf numFmtId="49" fontId="12" fillId="0" borderId="0" xfId="2" applyNumberFormat="1" applyFont="1" applyAlignment="1" applyProtection="1">
      <alignment vertical="top"/>
    </xf>
    <xf numFmtId="49" fontId="12" fillId="0" borderId="0" xfId="0" applyNumberFormat="1" applyFont="1"/>
    <xf numFmtId="49" fontId="12" fillId="4" borderId="0" xfId="2" applyNumberFormat="1" applyFont="1" applyFill="1" applyProtection="1"/>
    <xf numFmtId="165" fontId="12" fillId="0" borderId="0" xfId="2" applyNumberFormat="1" applyFont="1" applyProtection="1"/>
    <xf numFmtId="49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0" fontId="34" fillId="5" borderId="6" xfId="3" applyFont="1" applyFill="1" applyBorder="1" applyAlignment="1">
      <alignment horizontal="left" vertical="top" wrapText="1"/>
    </xf>
    <xf numFmtId="0" fontId="25" fillId="5" borderId="20" xfId="3" applyFont="1" applyFill="1" applyBorder="1" applyAlignment="1">
      <alignment horizontal="center" vertical="top" wrapText="1"/>
    </xf>
    <xf numFmtId="0" fontId="25" fillId="5" borderId="20" xfId="3" applyFont="1" applyFill="1" applyBorder="1" applyAlignment="1">
      <alignment horizontal="left" vertical="top" wrapText="1"/>
    </xf>
    <xf numFmtId="0" fontId="41" fillId="5" borderId="2" xfId="3" applyFont="1" applyFill="1" applyBorder="1" applyAlignment="1">
      <alignment horizontal="left" vertical="top" wrapText="1"/>
    </xf>
    <xf numFmtId="0" fontId="25" fillId="5" borderId="29" xfId="3" applyFont="1" applyFill="1" applyBorder="1" applyAlignment="1">
      <alignment horizontal="left" vertical="top" wrapText="1"/>
    </xf>
    <xf numFmtId="0" fontId="34" fillId="5" borderId="2" xfId="3" applyFont="1" applyFill="1" applyBorder="1" applyAlignment="1">
      <alignment horizontal="left" vertical="top" wrapText="1"/>
    </xf>
    <xf numFmtId="0" fontId="25" fillId="5" borderId="29" xfId="3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48" fillId="0" borderId="0" xfId="0" applyFont="1" applyAlignment="1">
      <alignment horizontal="right"/>
    </xf>
    <xf numFmtId="0" fontId="47" fillId="0" borderId="0" xfId="0" applyFont="1" applyAlignment="1">
      <alignment wrapText="1"/>
    </xf>
    <xf numFmtId="0" fontId="48" fillId="0" borderId="0" xfId="0" applyFont="1"/>
    <xf numFmtId="0" fontId="47" fillId="0" borderId="0" xfId="0" applyFont="1"/>
    <xf numFmtId="0" fontId="20" fillId="0" borderId="0" xfId="0" applyFont="1" applyAlignment="1">
      <alignment horizontal="center"/>
    </xf>
    <xf numFmtId="0" fontId="36" fillId="0" borderId="0" xfId="3" applyFont="1" applyAlignment="1">
      <alignment horizontal="left" wrapText="1"/>
    </xf>
    <xf numFmtId="165" fontId="16" fillId="0" borderId="0" xfId="2" applyNumberFormat="1" applyFont="1"/>
    <xf numFmtId="0" fontId="15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42" fontId="16" fillId="0" borderId="1" xfId="1" applyNumberFormat="1" applyFont="1" applyBorder="1"/>
    <xf numFmtId="42" fontId="45" fillId="0" borderId="0" xfId="0" applyNumberFormat="1" applyFont="1" applyAlignment="1">
      <alignment horizontal="center" vertical="center" wrapText="1"/>
    </xf>
    <xf numFmtId="165" fontId="37" fillId="0" borderId="0" xfId="2" applyNumberFormat="1" applyFont="1" applyBorder="1" applyAlignment="1"/>
    <xf numFmtId="165" fontId="37" fillId="0" borderId="20" xfId="2" applyNumberFormat="1" applyFont="1" applyBorder="1" applyAlignment="1"/>
    <xf numFmtId="42" fontId="38" fillId="0" borderId="10" xfId="0" applyNumberFormat="1" applyFont="1" applyBorder="1"/>
    <xf numFmtId="42" fontId="33" fillId="0" borderId="0" xfId="0" applyNumberFormat="1" applyFont="1"/>
    <xf numFmtId="42" fontId="33" fillId="0" borderId="1" xfId="0" applyNumberFormat="1" applyFont="1" applyBorder="1"/>
    <xf numFmtId="165" fontId="33" fillId="0" borderId="0" xfId="2" applyNumberFormat="1" applyFont="1"/>
    <xf numFmtId="165" fontId="43" fillId="0" borderId="0" xfId="2" applyNumberFormat="1" applyFont="1" applyAlignment="1">
      <alignment vertical="center" wrapText="1" shrinkToFit="1"/>
    </xf>
    <xf numFmtId="165" fontId="9" fillId="0" borderId="0" xfId="0" applyNumberFormat="1" applyFont="1" applyAlignment="1">
      <alignment horizontal="right"/>
    </xf>
    <xf numFmtId="0" fontId="49" fillId="0" borderId="21" xfId="0" applyFont="1" applyBorder="1" applyAlignment="1">
      <alignment vertical="center" wrapText="1"/>
    </xf>
    <xf numFmtId="14" fontId="0" fillId="0" borderId="1" xfId="0" applyNumberFormat="1" applyBorder="1"/>
    <xf numFmtId="164" fontId="37" fillId="0" borderId="20" xfId="0" applyNumberFormat="1" applyFont="1" applyBorder="1"/>
    <xf numFmtId="14" fontId="25" fillId="5" borderId="17" xfId="3" applyNumberFormat="1" applyFont="1" applyFill="1" applyBorder="1" applyAlignment="1">
      <alignment horizontal="center" wrapText="1"/>
    </xf>
    <xf numFmtId="0" fontId="16" fillId="4" borderId="0" xfId="3" applyFont="1" applyFill="1" applyAlignment="1">
      <alignment vertical="center" wrapText="1"/>
    </xf>
    <xf numFmtId="0" fontId="36" fillId="4" borderId="0" xfId="3" applyFont="1" applyFill="1" applyAlignment="1">
      <alignment horizontal="left" wrapText="1"/>
    </xf>
    <xf numFmtId="166" fontId="27" fillId="5" borderId="17" xfId="3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19" fillId="0" borderId="17" xfId="1" applyNumberFormat="1" applyFont="1" applyFill="1" applyBorder="1" applyAlignment="1"/>
    <xf numFmtId="165" fontId="16" fillId="0" borderId="1" xfId="2" applyNumberFormat="1" applyFont="1" applyFill="1" applyBorder="1" applyAlignment="1">
      <alignment horizontal="right"/>
    </xf>
    <xf numFmtId="165" fontId="16" fillId="0" borderId="0" xfId="2" applyNumberFormat="1" applyFont="1" applyFill="1" applyBorder="1" applyAlignment="1">
      <alignment horizontal="right"/>
    </xf>
    <xf numFmtId="42" fontId="12" fillId="0" borderId="0" xfId="1" applyNumberFormat="1" applyFont="1" applyFill="1" applyBorder="1"/>
    <xf numFmtId="42" fontId="19" fillId="0" borderId="0" xfId="1" applyNumberFormat="1" applyFont="1" applyFill="1" applyBorder="1"/>
    <xf numFmtId="42" fontId="12" fillId="0" borderId="0" xfId="1" applyNumberFormat="1" applyFont="1" applyFill="1" applyBorder="1" applyAlignment="1"/>
    <xf numFmtId="0" fontId="27" fillId="0" borderId="1" xfId="0" applyFont="1" applyBorder="1"/>
    <xf numFmtId="0" fontId="9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42" fontId="12" fillId="0" borderId="1" xfId="1" applyNumberFormat="1" applyFont="1" applyFill="1" applyBorder="1" applyAlignment="1"/>
    <xf numFmtId="0" fontId="9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50" fillId="0" borderId="0" xfId="0" applyFont="1"/>
    <xf numFmtId="0" fontId="7" fillId="0" borderId="0" xfId="0" applyFont="1" applyAlignment="1">
      <alignment wrapText="1"/>
    </xf>
    <xf numFmtId="42" fontId="12" fillId="13" borderId="0" xfId="1" applyNumberFormat="1" applyFont="1" applyFill="1" applyBorder="1"/>
    <xf numFmtId="0" fontId="16" fillId="13" borderId="1" xfId="0" applyFont="1" applyFill="1" applyBorder="1"/>
    <xf numFmtId="42" fontId="12" fillId="13" borderId="20" xfId="1" applyNumberFormat="1" applyFont="1" applyFill="1" applyBorder="1"/>
    <xf numFmtId="164" fontId="16" fillId="13" borderId="20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165" fontId="33" fillId="0" borderId="0" xfId="2" applyNumberFormat="1" applyFont="1" applyBorder="1"/>
    <xf numFmtId="165" fontId="43" fillId="0" borderId="0" xfId="2" applyNumberFormat="1" applyFont="1" applyBorder="1" applyAlignment="1">
      <alignment vertical="center" wrapText="1" shrinkToFit="1"/>
    </xf>
    <xf numFmtId="42" fontId="38" fillId="0" borderId="0" xfId="0" applyNumberFormat="1" applyFont="1"/>
    <xf numFmtId="0" fontId="5" fillId="0" borderId="0" xfId="0" applyFont="1" applyAlignment="1">
      <alignment wrapText="1"/>
    </xf>
    <xf numFmtId="164" fontId="9" fillId="10" borderId="17" xfId="1" applyNumberFormat="1" applyFont="1" applyFill="1" applyBorder="1" applyAlignment="1" applyProtection="1">
      <alignment wrapText="1"/>
    </xf>
    <xf numFmtId="0" fontId="14" fillId="11" borderId="1" xfId="0" applyFont="1" applyFill="1" applyBorder="1"/>
    <xf numFmtId="42" fontId="12" fillId="11" borderId="0" xfId="1" applyNumberFormat="1" applyFont="1" applyFill="1" applyBorder="1"/>
    <xf numFmtId="42" fontId="12" fillId="11" borderId="1" xfId="1" applyNumberFormat="1" applyFont="1" applyFill="1" applyBorder="1"/>
    <xf numFmtId="0" fontId="38" fillId="14" borderId="0" xfId="0" applyFont="1" applyFill="1"/>
    <xf numFmtId="0" fontId="0" fillId="14" borderId="0" xfId="0" applyFill="1"/>
    <xf numFmtId="164" fontId="0" fillId="14" borderId="0" xfId="1" applyNumberFormat="1" applyFont="1" applyFill="1"/>
    <xf numFmtId="164" fontId="0" fillId="14" borderId="0" xfId="1" applyNumberFormat="1" applyFont="1" applyFill="1" applyAlignment="1">
      <alignment wrapText="1"/>
    </xf>
    <xf numFmtId="9" fontId="0" fillId="14" borderId="0" xfId="2" applyFont="1" applyFill="1"/>
    <xf numFmtId="0" fontId="38" fillId="12" borderId="0" xfId="0" applyFont="1" applyFill="1"/>
    <xf numFmtId="0" fontId="0" fillId="12" borderId="0" xfId="0" applyFill="1"/>
    <xf numFmtId="164" fontId="0" fillId="12" borderId="0" xfId="1" applyNumberFormat="1" applyFont="1" applyFill="1"/>
    <xf numFmtId="9" fontId="0" fillId="12" borderId="0" xfId="2" applyFont="1" applyFill="1"/>
    <xf numFmtId="0" fontId="0" fillId="10" borderId="0" xfId="0" applyFill="1" applyAlignment="1">
      <alignment horizontal="right"/>
    </xf>
    <xf numFmtId="9" fontId="53" fillId="0" borderId="0" xfId="0" applyNumberFormat="1" applyFont="1" applyAlignment="1">
      <alignment horizontal="right" wrapText="1"/>
    </xf>
    <xf numFmtId="0" fontId="43" fillId="0" borderId="0" xfId="0" applyFont="1" applyAlignment="1">
      <alignment vertical="center" wrapText="1"/>
    </xf>
    <xf numFmtId="44" fontId="23" fillId="0" borderId="0" xfId="0" applyNumberFormat="1" applyFont="1" applyAlignment="1">
      <alignment horizontal="left"/>
    </xf>
    <xf numFmtId="0" fontId="23" fillId="0" borderId="0" xfId="0" applyFont="1"/>
    <xf numFmtId="0" fontId="40" fillId="0" borderId="0" xfId="0" applyFont="1" applyAlignment="1">
      <alignment horizontal="right"/>
    </xf>
    <xf numFmtId="164" fontId="23" fillId="0" borderId="0" xfId="1" applyNumberFormat="1" applyFont="1" applyFill="1" applyBorder="1" applyAlignment="1">
      <alignment horizontal="left"/>
    </xf>
    <xf numFmtId="0" fontId="21" fillId="13" borderId="18" xfId="0" applyFont="1" applyFill="1" applyBorder="1" applyAlignment="1">
      <alignment horizontal="left"/>
    </xf>
    <xf numFmtId="0" fontId="4" fillId="13" borderId="1" xfId="0" applyFont="1" applyFill="1" applyBorder="1"/>
    <xf numFmtId="164" fontId="23" fillId="13" borderId="19" xfId="1" applyNumberFormat="1" applyFont="1" applyFill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49" fillId="0" borderId="17" xfId="3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0" borderId="17" xfId="0" applyBorder="1" applyAlignment="1">
      <alignment horizontal="center" vertical="center" wrapText="1"/>
    </xf>
    <xf numFmtId="0" fontId="54" fillId="15" borderId="17" xfId="5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0" fillId="0" borderId="17" xfId="0" quotePrefix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3" fontId="9" fillId="10" borderId="17" xfId="0" applyNumberFormat="1" applyFont="1" applyFill="1" applyBorder="1" applyAlignment="1">
      <alignment horizontal="right"/>
    </xf>
    <xf numFmtId="14" fontId="16" fillId="0" borderId="0" xfId="0" applyNumberFormat="1" applyFont="1"/>
    <xf numFmtId="14" fontId="16" fillId="0" borderId="1" xfId="0" applyNumberFormat="1" applyFont="1" applyBorder="1"/>
    <xf numFmtId="0" fontId="9" fillId="4" borderId="0" xfId="0" applyFont="1" applyFill="1" applyAlignment="1">
      <alignment wrapText="1"/>
    </xf>
    <xf numFmtId="0" fontId="16" fillId="0" borderId="2" xfId="0" applyFont="1" applyBorder="1"/>
    <xf numFmtId="14" fontId="16" fillId="0" borderId="0" xfId="0" applyNumberFormat="1" applyFont="1" applyAlignment="1">
      <alignment horizontal="left"/>
    </xf>
    <xf numFmtId="14" fontId="0" fillId="10" borderId="0" xfId="0" applyNumberFormat="1" applyFill="1" applyAlignment="1">
      <alignment horizontal="right"/>
    </xf>
    <xf numFmtId="0" fontId="12" fillId="0" borderId="1" xfId="0" applyFont="1" applyBorder="1"/>
    <xf numFmtId="0" fontId="12" fillId="0" borderId="2" xfId="0" applyFont="1" applyBorder="1"/>
    <xf numFmtId="42" fontId="12" fillId="0" borderId="2" xfId="1" applyNumberFormat="1" applyFont="1" applyFill="1" applyBorder="1" applyAlignment="1"/>
    <xf numFmtId="42" fontId="12" fillId="13" borderId="2" xfId="1" applyNumberFormat="1" applyFont="1" applyFill="1" applyBorder="1"/>
    <xf numFmtId="42" fontId="12" fillId="11" borderId="0" xfId="1" applyNumberFormat="1" applyFont="1" applyFill="1" applyBorder="1" applyAlignment="1"/>
    <xf numFmtId="0" fontId="12" fillId="0" borderId="2" xfId="0" applyFont="1" applyBorder="1" applyAlignment="1">
      <alignment horizontal="left"/>
    </xf>
    <xf numFmtId="166" fontId="16" fillId="0" borderId="0" xfId="0" applyNumberFormat="1" applyFont="1"/>
    <xf numFmtId="166" fontId="16" fillId="0" borderId="0" xfId="2" applyNumberFormat="1" applyFont="1" applyFill="1" applyBorder="1" applyAlignment="1">
      <alignment horizontal="right"/>
    </xf>
    <xf numFmtId="0" fontId="16" fillId="13" borderId="2" xfId="0" applyFont="1" applyFill="1" applyBorder="1"/>
    <xf numFmtId="0" fontId="16" fillId="11" borderId="0" xfId="0" applyFont="1" applyFill="1"/>
    <xf numFmtId="42" fontId="16" fillId="11" borderId="1" xfId="0" applyNumberFormat="1" applyFont="1" applyFill="1" applyBorder="1"/>
    <xf numFmtId="0" fontId="60" fillId="0" borderId="0" xfId="0" applyFont="1" applyAlignment="1">
      <alignment vertical="center" wrapText="1"/>
    </xf>
    <xf numFmtId="44" fontId="12" fillId="13" borderId="2" xfId="1" applyFont="1" applyFill="1" applyBorder="1"/>
    <xf numFmtId="0" fontId="28" fillId="0" borderId="1" xfId="0" applyFont="1" applyBorder="1" applyAlignment="1">
      <alignment wrapText="1"/>
    </xf>
    <xf numFmtId="0" fontId="58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10" borderId="1" xfId="0" applyFont="1" applyFill="1" applyBorder="1" applyAlignment="1">
      <alignment horizontal="left" wrapText="1"/>
    </xf>
    <xf numFmtId="0" fontId="48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9" fillId="0" borderId="2" xfId="0" applyFont="1" applyBorder="1" applyAlignment="1">
      <alignment horizontal="center"/>
    </xf>
    <xf numFmtId="0" fontId="4" fillId="0" borderId="2" xfId="0" applyFont="1" applyBorder="1"/>
    <xf numFmtId="0" fontId="15" fillId="0" borderId="0" xfId="0" applyFont="1" applyAlignment="1">
      <alignment horizontal="center"/>
    </xf>
    <xf numFmtId="42" fontId="45" fillId="0" borderId="0" xfId="0" applyNumberFormat="1" applyFont="1" applyAlignment="1">
      <alignment horizontal="left" vertical="center" wrapText="1"/>
    </xf>
    <xf numFmtId="0" fontId="7" fillId="13" borderId="0" xfId="0" applyFont="1" applyFill="1" applyAlignment="1">
      <alignment horizontal="center" wrapText="1"/>
    </xf>
    <xf numFmtId="42" fontId="33" fillId="13" borderId="10" xfId="0" applyNumberFormat="1" applyFont="1" applyFill="1" applyBorder="1" applyAlignment="1">
      <alignment horizontal="center"/>
    </xf>
    <xf numFmtId="0" fontId="33" fillId="13" borderId="12" xfId="0" applyFont="1" applyFill="1" applyBorder="1" applyAlignment="1">
      <alignment horizontal="center"/>
    </xf>
    <xf numFmtId="0" fontId="19" fillId="10" borderId="0" xfId="0" applyFont="1" applyFill="1" applyAlignment="1">
      <alignment horizontal="left" wrapText="1"/>
    </xf>
    <xf numFmtId="0" fontId="51" fillId="0" borderId="0" xfId="0" applyFont="1" applyAlignment="1">
      <alignment horizontal="left" wrapText="1"/>
    </xf>
    <xf numFmtId="0" fontId="16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9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/>
    </xf>
    <xf numFmtId="0" fontId="12" fillId="2" borderId="0" xfId="0" applyFont="1" applyFill="1" applyAlignment="1">
      <alignment horizontal="left"/>
    </xf>
    <xf numFmtId="0" fontId="38" fillId="0" borderId="17" xfId="0" applyFont="1" applyBorder="1" applyAlignment="1">
      <alignment horizontal="center" vertical="center" wrapText="1"/>
    </xf>
    <xf numFmtId="0" fontId="19" fillId="0" borderId="28" xfId="0" applyFont="1" applyBorder="1" applyAlignment="1" applyProtection="1">
      <alignment horizontal="left"/>
      <protection locked="0"/>
    </xf>
    <xf numFmtId="49" fontId="19" fillId="0" borderId="28" xfId="0" applyNumberFormat="1" applyFont="1" applyBorder="1" applyAlignment="1" applyProtection="1">
      <alignment horizontal="left" wrapText="1"/>
      <protection locked="0"/>
    </xf>
    <xf numFmtId="0" fontId="3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0" fillId="11" borderId="0" xfId="0" applyFont="1" applyFill="1" applyAlignment="1">
      <alignment horizontal="left" wrapText="1"/>
    </xf>
    <xf numFmtId="0" fontId="20" fillId="11" borderId="1" xfId="0" applyFont="1" applyFill="1" applyBorder="1" applyAlignment="1">
      <alignment horizontal="left" wrapText="1"/>
    </xf>
    <xf numFmtId="0" fontId="11" fillId="6" borderId="18" xfId="3" applyFont="1" applyFill="1" applyBorder="1" applyAlignment="1">
      <alignment horizontal="left" wrapText="1"/>
    </xf>
    <xf numFmtId="0" fontId="11" fillId="6" borderId="19" xfId="3" applyFont="1" applyFill="1" applyBorder="1" applyAlignment="1">
      <alignment horizontal="left" wrapText="1"/>
    </xf>
    <xf numFmtId="0" fontId="9" fillId="5" borderId="13" xfId="3" applyFont="1" applyFill="1" applyBorder="1" applyAlignment="1">
      <alignment horizontal="left" wrapText="1"/>
    </xf>
    <xf numFmtId="0" fontId="9" fillId="5" borderId="2" xfId="3" applyFont="1" applyFill="1" applyBorder="1" applyAlignment="1">
      <alignment horizontal="left" wrapText="1"/>
    </xf>
    <xf numFmtId="0" fontId="56" fillId="4" borderId="1" xfId="3" applyFont="1" applyFill="1" applyBorder="1" applyAlignment="1">
      <alignment horizontal="left" vertical="center" wrapText="1"/>
    </xf>
    <xf numFmtId="0" fontId="56" fillId="4" borderId="19" xfId="3" applyFont="1" applyFill="1" applyBorder="1" applyAlignment="1">
      <alignment horizontal="left" vertical="center" wrapText="1"/>
    </xf>
    <xf numFmtId="0" fontId="57" fillId="0" borderId="0" xfId="3" applyFont="1" applyAlignment="1">
      <alignment horizontal="right" wrapText="1"/>
    </xf>
    <xf numFmtId="0" fontId="9" fillId="9" borderId="0" xfId="3" applyFont="1" applyFill="1" applyAlignment="1">
      <alignment horizontal="left" wrapText="1"/>
    </xf>
    <xf numFmtId="0" fontId="9" fillId="5" borderId="3" xfId="3" applyFont="1" applyFill="1" applyBorder="1" applyAlignment="1">
      <alignment horizontal="left" wrapText="1"/>
    </xf>
    <xf numFmtId="0" fontId="9" fillId="5" borderId="21" xfId="3" applyFont="1" applyFill="1" applyBorder="1" applyAlignment="1">
      <alignment horizontal="left" wrapText="1"/>
    </xf>
    <xf numFmtId="0" fontId="16" fillId="4" borderId="0" xfId="3" applyFont="1" applyFill="1" applyAlignment="1">
      <alignment horizontal="left" vertical="center" wrapText="1"/>
    </xf>
    <xf numFmtId="0" fontId="23" fillId="5" borderId="3" xfId="3" applyFont="1" applyFill="1" applyBorder="1" applyAlignment="1">
      <alignment horizontal="left" vertical="top" wrapText="1"/>
    </xf>
    <xf numFmtId="0" fontId="23" fillId="5" borderId="6" xfId="3" applyFont="1" applyFill="1" applyBorder="1" applyAlignment="1">
      <alignment horizontal="left" vertical="top" wrapText="1"/>
    </xf>
    <xf numFmtId="0" fontId="44" fillId="0" borderId="15" xfId="3" applyFont="1" applyBorder="1" applyAlignment="1">
      <alignment horizontal="center" vertical="center" textRotation="180" wrapText="1"/>
    </xf>
    <xf numFmtId="0" fontId="13" fillId="0" borderId="0" xfId="3" applyAlignment="1">
      <alignment horizontal="left" wrapText="1"/>
    </xf>
    <xf numFmtId="0" fontId="35" fillId="0" borderId="0" xfId="3" applyFont="1" applyAlignment="1">
      <alignment horizontal="left" wrapText="1"/>
    </xf>
    <xf numFmtId="0" fontId="11" fillId="0" borderId="0" xfId="3" applyFont="1" applyAlignment="1">
      <alignment horizontal="left" wrapText="1"/>
    </xf>
    <xf numFmtId="0" fontId="41" fillId="0" borderId="24" xfId="3" applyFont="1" applyBorder="1" applyAlignment="1">
      <alignment horizontal="center" wrapText="1"/>
    </xf>
    <xf numFmtId="0" fontId="41" fillId="0" borderId="26" xfId="3" applyFont="1" applyBorder="1" applyAlignment="1">
      <alignment horizontal="center" wrapText="1"/>
    </xf>
    <xf numFmtId="44" fontId="11" fillId="11" borderId="25" xfId="1" applyFont="1" applyFill="1" applyBorder="1" applyAlignment="1">
      <alignment horizontal="center" vertical="center" wrapText="1"/>
    </xf>
    <xf numFmtId="44" fontId="11" fillId="11" borderId="27" xfId="1" applyFont="1" applyFill="1" applyBorder="1" applyAlignment="1">
      <alignment horizontal="center" vertical="center" wrapText="1"/>
    </xf>
    <xf numFmtId="0" fontId="23" fillId="5" borderId="21" xfId="3" applyFont="1" applyFill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14" borderId="0" xfId="0" applyFill="1" applyAlignment="1">
      <alignment horizontal="left" wrapText="1"/>
    </xf>
    <xf numFmtId="0" fontId="7" fillId="10" borderId="1" xfId="0" applyFont="1" applyFill="1" applyBorder="1" applyAlignment="1">
      <alignment horizontal="left" wrapText="1"/>
    </xf>
    <xf numFmtId="0" fontId="7" fillId="10" borderId="19" xfId="0" applyFont="1" applyFill="1" applyBorder="1" applyAlignment="1">
      <alignment horizontal="left" wrapText="1"/>
    </xf>
    <xf numFmtId="0" fontId="0" fillId="12" borderId="0" xfId="0" applyFill="1" applyAlignment="1">
      <alignment horizontal="left" wrapText="1"/>
    </xf>
    <xf numFmtId="0" fontId="38" fillId="0" borderId="0" xfId="0" applyFont="1" applyAlignment="1">
      <alignment vertical="center"/>
    </xf>
    <xf numFmtId="49" fontId="19" fillId="0" borderId="28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57" fillId="0" borderId="0" xfId="3" applyFont="1" applyAlignment="1">
      <alignment horizontal="left"/>
    </xf>
    <xf numFmtId="0" fontId="57" fillId="0" borderId="0" xfId="3" applyFont="1" applyAlignment="1">
      <alignment vertical="top" wrapText="1"/>
    </xf>
    <xf numFmtId="0" fontId="9" fillId="9" borderId="15" xfId="3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7" fillId="13" borderId="0" xfId="0" applyFont="1" applyFill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27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3" fillId="16" borderId="17" xfId="1" applyNumberFormat="1" applyFont="1" applyFill="1" applyBorder="1" applyAlignment="1"/>
    <xf numFmtId="0" fontId="6" fillId="16" borderId="0" xfId="0" applyFont="1" applyFill="1" applyAlignment="1">
      <alignment horizontal="right"/>
    </xf>
    <xf numFmtId="0" fontId="9" fillId="16" borderId="0" xfId="0" applyFont="1" applyFill="1" applyAlignment="1">
      <alignment horizontal="right"/>
    </xf>
    <xf numFmtId="0" fontId="42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54" fillId="15" borderId="4" xfId="5" applyBorder="1" applyAlignment="1">
      <alignment horizontal="center" vertical="center" wrapText="1"/>
    </xf>
    <xf numFmtId="0" fontId="54" fillId="15" borderId="7" xfId="5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8" fillId="0" borderId="0" xfId="0" applyFont="1" applyAlignment="1">
      <alignment vertical="top"/>
    </xf>
  </cellXfs>
  <cellStyles count="6">
    <cellStyle name="Currency" xfId="1" builtinId="4"/>
    <cellStyle name="Good" xfId="5" builtinId="26"/>
    <cellStyle name="Normal" xfId="0" builtinId="0"/>
    <cellStyle name="Normal 2" xfId="3" xr:uid="{00000000-0005-0000-0000-000003000000}"/>
    <cellStyle name="Percent" xfId="2" builtinId="5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opLeftCell="A21" workbookViewId="0">
      <selection activeCell="C12" sqref="C12"/>
    </sheetView>
  </sheetViews>
  <sheetFormatPr defaultRowHeight="15"/>
  <cols>
    <col min="2" max="2" width="22.7109375" customWidth="1"/>
    <col min="3" max="3" width="14.5703125" customWidth="1"/>
    <col min="4" max="4" width="18" customWidth="1"/>
    <col min="14" max="14" width="11.42578125" customWidth="1"/>
    <col min="23" max="23" width="13.28515625" customWidth="1"/>
  </cols>
  <sheetData>
    <row r="1" spans="1:23" ht="21">
      <c r="A1" s="288" t="s">
        <v>0</v>
      </c>
      <c r="B1" s="288"/>
      <c r="C1" s="288"/>
      <c r="D1" s="288"/>
      <c r="E1" s="288"/>
      <c r="F1" s="288"/>
      <c r="W1" s="171" t="s">
        <v>1</v>
      </c>
    </row>
    <row r="3" spans="1:23" ht="18.75">
      <c r="A3" s="283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169" t="s">
        <v>3</v>
      </c>
      <c r="W3" s="236" t="s">
        <v>4</v>
      </c>
    </row>
    <row r="4" spans="1:23" ht="18.75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169"/>
      <c r="W4" s="236" t="s">
        <v>5</v>
      </c>
    </row>
    <row r="5" spans="1:23" ht="18.75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W5" s="236" t="s">
        <v>6</v>
      </c>
    </row>
    <row r="6" spans="1:23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V6" s="169" t="s">
        <v>7</v>
      </c>
      <c r="W6" s="265"/>
    </row>
    <row r="7" spans="1:23" ht="18.75">
      <c r="A7" s="1" t="s">
        <v>8</v>
      </c>
      <c r="B7" s="287"/>
      <c r="C7" s="287"/>
      <c r="D7" s="287"/>
      <c r="E7" s="287"/>
      <c r="F7" s="287"/>
      <c r="G7" s="2"/>
      <c r="H7" s="1" t="s">
        <v>9</v>
      </c>
      <c r="I7" s="1"/>
      <c r="J7" s="351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</row>
    <row r="8" spans="1:23" ht="18.75">
      <c r="B8" s="366" t="s">
        <v>10</v>
      </c>
      <c r="C8" s="367"/>
      <c r="D8" s="365" t="s">
        <v>11</v>
      </c>
      <c r="E8" s="170"/>
      <c r="F8" s="280"/>
      <c r="G8" s="280"/>
      <c r="H8" s="280"/>
      <c r="I8" s="3"/>
      <c r="J8" s="4"/>
    </row>
    <row r="9" spans="1:23" ht="15.75">
      <c r="A9" s="3"/>
      <c r="B9" s="6"/>
      <c r="C9" s="3"/>
      <c r="D9" s="3"/>
      <c r="E9" s="3"/>
      <c r="F9" s="280"/>
      <c r="G9" s="280"/>
      <c r="H9" s="280"/>
      <c r="I9" s="3"/>
      <c r="J9" s="3"/>
      <c r="K9" s="3"/>
      <c r="L9" s="3"/>
      <c r="M9" s="3"/>
      <c r="N9" s="3"/>
      <c r="O9" s="3"/>
      <c r="P9" s="3"/>
    </row>
    <row r="10" spans="1:23" ht="31.5">
      <c r="A10" s="7" t="s">
        <v>12</v>
      </c>
      <c r="B10" s="3"/>
      <c r="C10" s="8"/>
      <c r="D10" s="290" t="s">
        <v>13</v>
      </c>
      <c r="E10" s="290"/>
      <c r="F10" s="290"/>
      <c r="G10" s="290"/>
      <c r="H10" s="290"/>
      <c r="I10" s="290"/>
      <c r="J10" s="290"/>
      <c r="K10" s="8"/>
      <c r="L10" s="246" t="s">
        <v>14</v>
      </c>
      <c r="M10" s="8"/>
      <c r="N10" s="291" t="s">
        <v>2</v>
      </c>
      <c r="O10" s="291"/>
      <c r="P10" s="291"/>
      <c r="V10" s="247" t="s">
        <v>15</v>
      </c>
    </row>
    <row r="11" spans="1:23" ht="38.25" customHeight="1">
      <c r="A11" s="369" t="s">
        <v>16</v>
      </c>
      <c r="B11" s="369"/>
      <c r="C11" s="369"/>
      <c r="D11" s="218" t="s">
        <v>17</v>
      </c>
      <c r="E11" s="218"/>
      <c r="F11" s="218"/>
      <c r="G11" s="11"/>
      <c r="H11" s="12" t="s">
        <v>18</v>
      </c>
      <c r="I11" s="12"/>
      <c r="J11" s="12"/>
      <c r="K11" s="11"/>
      <c r="M11" s="11"/>
      <c r="N11" s="11"/>
      <c r="O11" s="11"/>
      <c r="P11" s="11"/>
    </row>
    <row r="12" spans="1:23" ht="18.75" customHeight="1">
      <c r="A12" s="378"/>
      <c r="B12" s="378"/>
      <c r="C12" s="10"/>
      <c r="D12" s="121"/>
      <c r="E12" s="14"/>
      <c r="F12" s="15" t="e">
        <f>D12/$V$25</f>
        <v>#DIV/0!</v>
      </c>
      <c r="G12" s="16"/>
      <c r="H12" s="112"/>
      <c r="I12" s="16"/>
      <c r="J12" s="15" t="e">
        <f>H12/$V$25</f>
        <v>#DIV/0!</v>
      </c>
      <c r="K12" s="16"/>
      <c r="L12" s="24">
        <f>D12+H12</f>
        <v>0</v>
      </c>
      <c r="M12" s="177" t="e">
        <f>L12/$V$25</f>
        <v>#DIV/0!</v>
      </c>
      <c r="N12" s="112"/>
      <c r="O12" s="16"/>
      <c r="P12" s="15" t="e">
        <f>N12/$V$25</f>
        <v>#DIV/0!</v>
      </c>
      <c r="V12" s="186">
        <f>L12+N12</f>
        <v>0</v>
      </c>
      <c r="W12" s="188" t="e">
        <f>V12/$V$25</f>
        <v>#DIV/0!</v>
      </c>
    </row>
    <row r="13" spans="1:23" ht="18.75" customHeight="1">
      <c r="A13" s="378"/>
      <c r="B13" s="378"/>
      <c r="C13" s="10"/>
      <c r="D13" s="121"/>
      <c r="E13" s="17"/>
      <c r="F13" s="15" t="e">
        <f t="shared" ref="F13:F21" si="0">D13/$V$25</f>
        <v>#DIV/0!</v>
      </c>
      <c r="G13" s="16"/>
      <c r="H13" s="113"/>
      <c r="I13" s="16"/>
      <c r="J13" s="15" t="e">
        <f t="shared" ref="J13:J22" si="1">H13/$V$25</f>
        <v>#DIV/0!</v>
      </c>
      <c r="K13" s="16"/>
      <c r="L13" s="24">
        <f t="shared" ref="L13:L22" si="2">D13+H13</f>
        <v>0</v>
      </c>
      <c r="M13" s="177" t="e">
        <f t="shared" ref="M13:M23" si="3">L13/$V$25</f>
        <v>#DIV/0!</v>
      </c>
      <c r="N13" s="113"/>
      <c r="O13" s="16"/>
      <c r="P13" s="15" t="e">
        <f>N13/$V$25</f>
        <v>#DIV/0!</v>
      </c>
      <c r="V13" s="186">
        <f t="shared" ref="V13:V21" si="4">L13+N13</f>
        <v>0</v>
      </c>
      <c r="W13" s="188" t="e">
        <f t="shared" ref="W13:W21" si="5">V13/$V$25</f>
        <v>#DIV/0!</v>
      </c>
    </row>
    <row r="14" spans="1:23" ht="18.75">
      <c r="A14" s="13" t="s">
        <v>2</v>
      </c>
      <c r="B14" s="13"/>
      <c r="C14" s="10"/>
      <c r="D14" s="121"/>
      <c r="E14" s="17"/>
      <c r="F14" s="15" t="e">
        <f t="shared" si="0"/>
        <v>#DIV/0!</v>
      </c>
      <c r="G14" s="16"/>
      <c r="H14" s="113"/>
      <c r="I14" s="16"/>
      <c r="J14" s="15" t="e">
        <f t="shared" si="1"/>
        <v>#DIV/0!</v>
      </c>
      <c r="K14" s="16"/>
      <c r="L14" s="24">
        <f t="shared" si="2"/>
        <v>0</v>
      </c>
      <c r="M14" s="177" t="e">
        <f t="shared" si="3"/>
        <v>#DIV/0!</v>
      </c>
      <c r="N14" s="113"/>
      <c r="O14" s="16"/>
      <c r="P14" s="15" t="e">
        <f>N14/$V$25</f>
        <v>#DIV/0!</v>
      </c>
      <c r="V14" s="186">
        <f t="shared" si="4"/>
        <v>0</v>
      </c>
      <c r="W14" s="188" t="e">
        <f t="shared" si="5"/>
        <v>#DIV/0!</v>
      </c>
    </row>
    <row r="15" spans="1:23" ht="18.75">
      <c r="A15" s="13" t="s">
        <v>19</v>
      </c>
      <c r="B15" s="13"/>
      <c r="C15" s="10"/>
      <c r="D15" s="121"/>
      <c r="E15" s="17"/>
      <c r="F15" s="15" t="e">
        <f t="shared" si="0"/>
        <v>#DIV/0!</v>
      </c>
      <c r="G15" s="16"/>
      <c r="H15" s="113"/>
      <c r="I15" s="16"/>
      <c r="J15" s="15" t="e">
        <f t="shared" si="1"/>
        <v>#DIV/0!</v>
      </c>
      <c r="K15" s="16"/>
      <c r="L15" s="24">
        <f t="shared" si="2"/>
        <v>0</v>
      </c>
      <c r="M15" s="177" t="e">
        <f t="shared" si="3"/>
        <v>#DIV/0!</v>
      </c>
      <c r="N15" s="113"/>
      <c r="O15" s="16"/>
      <c r="P15" s="15" t="e">
        <f>N15/$V$25</f>
        <v>#DIV/0!</v>
      </c>
      <c r="V15" s="186">
        <f t="shared" si="4"/>
        <v>0</v>
      </c>
      <c r="W15" s="188" t="e">
        <f t="shared" si="5"/>
        <v>#DIV/0!</v>
      </c>
    </row>
    <row r="16" spans="1:23" ht="18.75">
      <c r="A16" s="13" t="s">
        <v>20</v>
      </c>
      <c r="B16" s="13"/>
      <c r="C16" s="10"/>
      <c r="D16" s="121"/>
      <c r="E16" s="17"/>
      <c r="F16" s="15" t="e">
        <f t="shared" si="0"/>
        <v>#DIV/0!</v>
      </c>
      <c r="G16" s="16"/>
      <c r="H16" s="113"/>
      <c r="I16" s="16"/>
      <c r="J16" s="15" t="e">
        <f t="shared" si="1"/>
        <v>#DIV/0!</v>
      </c>
      <c r="K16" s="16"/>
      <c r="L16" s="24">
        <f t="shared" si="2"/>
        <v>0</v>
      </c>
      <c r="M16" s="177" t="e">
        <f t="shared" si="3"/>
        <v>#DIV/0!</v>
      </c>
      <c r="N16" s="113"/>
      <c r="O16" s="16"/>
      <c r="P16" s="15" t="e">
        <f t="shared" ref="P16:P21" si="6">N16/$V$25</f>
        <v>#DIV/0!</v>
      </c>
      <c r="V16" s="186">
        <f t="shared" si="4"/>
        <v>0</v>
      </c>
      <c r="W16" s="188" t="e">
        <f t="shared" si="5"/>
        <v>#DIV/0!</v>
      </c>
    </row>
    <row r="17" spans="1:23" ht="18.75">
      <c r="A17" s="292" t="s">
        <v>21</v>
      </c>
      <c r="B17" s="292"/>
      <c r="C17" s="10"/>
      <c r="D17" s="121"/>
      <c r="E17" s="17"/>
      <c r="F17" s="15" t="e">
        <f t="shared" si="0"/>
        <v>#DIV/0!</v>
      </c>
      <c r="G17" s="16"/>
      <c r="H17" s="113"/>
      <c r="I17" s="16"/>
      <c r="J17" s="15" t="e">
        <f t="shared" si="1"/>
        <v>#DIV/0!</v>
      </c>
      <c r="K17" s="16"/>
      <c r="L17" s="24">
        <f t="shared" si="2"/>
        <v>0</v>
      </c>
      <c r="M17" s="177" t="e">
        <f t="shared" si="3"/>
        <v>#DIV/0!</v>
      </c>
      <c r="N17" s="113"/>
      <c r="O17" s="16"/>
      <c r="P17" s="15" t="e">
        <f t="shared" si="6"/>
        <v>#DIV/0!</v>
      </c>
      <c r="V17" s="186">
        <f t="shared" si="4"/>
        <v>0</v>
      </c>
      <c r="W17" s="188" t="e">
        <f t="shared" si="5"/>
        <v>#DIV/0!</v>
      </c>
    </row>
    <row r="18" spans="1:23" ht="18.75">
      <c r="A18" s="292" t="s">
        <v>22</v>
      </c>
      <c r="B18" s="292"/>
      <c r="C18" s="10"/>
      <c r="D18" s="121"/>
      <c r="E18" s="17"/>
      <c r="F18" s="15" t="e">
        <f t="shared" si="0"/>
        <v>#DIV/0!</v>
      </c>
      <c r="G18" s="16"/>
      <c r="H18" s="113"/>
      <c r="I18" s="16"/>
      <c r="J18" s="15" t="e">
        <f t="shared" si="1"/>
        <v>#DIV/0!</v>
      </c>
      <c r="K18" s="16"/>
      <c r="L18" s="24">
        <f t="shared" si="2"/>
        <v>0</v>
      </c>
      <c r="M18" s="177" t="e">
        <f t="shared" si="3"/>
        <v>#DIV/0!</v>
      </c>
      <c r="N18" s="113"/>
      <c r="O18" s="16"/>
      <c r="P18" s="15" t="e">
        <f t="shared" si="6"/>
        <v>#DIV/0!</v>
      </c>
      <c r="V18" s="186">
        <f t="shared" si="4"/>
        <v>0</v>
      </c>
      <c r="W18" s="188" t="e">
        <f t="shared" si="5"/>
        <v>#DIV/0!</v>
      </c>
    </row>
    <row r="19" spans="1:23" ht="18.75">
      <c r="A19" s="292" t="s">
        <v>23</v>
      </c>
      <c r="B19" s="292"/>
      <c r="C19" s="10"/>
      <c r="D19" s="121"/>
      <c r="E19" s="17"/>
      <c r="F19" s="15" t="e">
        <f t="shared" si="0"/>
        <v>#DIV/0!</v>
      </c>
      <c r="G19" s="16"/>
      <c r="H19" s="113"/>
      <c r="I19" s="16"/>
      <c r="J19" s="15" t="e">
        <f t="shared" si="1"/>
        <v>#DIV/0!</v>
      </c>
      <c r="K19" s="16"/>
      <c r="L19" s="24">
        <f t="shared" si="2"/>
        <v>0</v>
      </c>
      <c r="M19" s="177" t="e">
        <f t="shared" si="3"/>
        <v>#DIV/0!</v>
      </c>
      <c r="N19" s="113"/>
      <c r="O19" s="16"/>
      <c r="P19" s="15" t="e">
        <f t="shared" si="6"/>
        <v>#DIV/0!</v>
      </c>
      <c r="V19" s="186">
        <f t="shared" si="4"/>
        <v>0</v>
      </c>
      <c r="W19" s="188" t="e">
        <f t="shared" si="5"/>
        <v>#DIV/0!</v>
      </c>
    </row>
    <row r="20" spans="1:23" ht="18.75">
      <c r="A20" s="13" t="s">
        <v>24</v>
      </c>
      <c r="B20" s="13"/>
      <c r="C20" s="10"/>
      <c r="D20" s="121"/>
      <c r="E20" s="17"/>
      <c r="F20" s="15" t="e">
        <f t="shared" si="0"/>
        <v>#DIV/0!</v>
      </c>
      <c r="G20" s="16"/>
      <c r="H20" s="113"/>
      <c r="I20" s="16"/>
      <c r="J20" s="15" t="e">
        <f t="shared" si="1"/>
        <v>#DIV/0!</v>
      </c>
      <c r="K20" s="16"/>
      <c r="L20" s="24">
        <f t="shared" si="2"/>
        <v>0</v>
      </c>
      <c r="M20" s="177" t="e">
        <f t="shared" si="3"/>
        <v>#DIV/0!</v>
      </c>
      <c r="N20" s="113"/>
      <c r="O20" s="16"/>
      <c r="P20" s="15" t="e">
        <f t="shared" si="6"/>
        <v>#DIV/0!</v>
      </c>
      <c r="V20" s="186">
        <f t="shared" si="4"/>
        <v>0</v>
      </c>
      <c r="W20" s="188" t="e">
        <f t="shared" si="5"/>
        <v>#DIV/0!</v>
      </c>
    </row>
    <row r="21" spans="1:23" ht="18.75">
      <c r="A21" s="292" t="s">
        <v>25</v>
      </c>
      <c r="B21" s="292"/>
      <c r="C21" s="10"/>
      <c r="D21" s="121"/>
      <c r="E21" s="17"/>
      <c r="F21" s="15" t="e">
        <f t="shared" si="0"/>
        <v>#DIV/0!</v>
      </c>
      <c r="G21" s="16"/>
      <c r="H21" s="113"/>
      <c r="I21" s="16"/>
      <c r="J21" s="15" t="e">
        <f t="shared" si="1"/>
        <v>#DIV/0!</v>
      </c>
      <c r="K21" s="16"/>
      <c r="L21" s="24">
        <f t="shared" si="2"/>
        <v>0</v>
      </c>
      <c r="M21" s="177" t="e">
        <f t="shared" si="3"/>
        <v>#DIV/0!</v>
      </c>
      <c r="N21" s="113"/>
      <c r="O21" s="16"/>
      <c r="P21" s="15" t="e">
        <f t="shared" si="6"/>
        <v>#DIV/0!</v>
      </c>
      <c r="V21" s="187">
        <f t="shared" si="4"/>
        <v>0</v>
      </c>
      <c r="W21" s="188" t="e">
        <f t="shared" si="5"/>
        <v>#DIV/0!</v>
      </c>
    </row>
    <row r="22" spans="1:23" ht="18.75">
      <c r="A22" s="292" t="s">
        <v>26</v>
      </c>
      <c r="B22" s="292"/>
      <c r="C22" s="18"/>
      <c r="D22" s="19">
        <f>SUM(D12:D21)</f>
        <v>0</v>
      </c>
      <c r="E22" s="20"/>
      <c r="F22" s="21" t="e">
        <f>D22/V25</f>
        <v>#DIV/0!</v>
      </c>
      <c r="G22" s="22"/>
      <c r="H22" s="23">
        <f>SUM(H12:H21)</f>
        <v>0</v>
      </c>
      <c r="I22" s="16"/>
      <c r="J22" s="15" t="e">
        <f t="shared" si="1"/>
        <v>#DIV/0!</v>
      </c>
      <c r="K22" s="16"/>
      <c r="L22" s="24">
        <f t="shared" si="2"/>
        <v>0</v>
      </c>
      <c r="M22" s="177" t="e">
        <f t="shared" si="3"/>
        <v>#DIV/0!</v>
      </c>
      <c r="N22" s="24"/>
      <c r="O22" s="16"/>
      <c r="P22" s="25"/>
      <c r="V22" s="186">
        <f>SUM(V12:V21)</f>
        <v>0</v>
      </c>
      <c r="W22" s="188" t="e">
        <f>SUM(W12:W21)</f>
        <v>#DIV/0!</v>
      </c>
    </row>
    <row r="23" spans="1:23" ht="22.5">
      <c r="A23" s="13" t="s">
        <v>27</v>
      </c>
      <c r="B23" s="26"/>
      <c r="C23" s="10"/>
      <c r="D23" s="110" t="s">
        <v>2</v>
      </c>
      <c r="E23" s="16"/>
      <c r="F23" s="10"/>
      <c r="G23" s="16"/>
      <c r="H23" s="202"/>
      <c r="I23" s="16"/>
      <c r="J23" s="201"/>
      <c r="K23" s="16" t="s">
        <v>28</v>
      </c>
      <c r="L23" s="119">
        <f>D22+H22</f>
        <v>0</v>
      </c>
      <c r="M23" s="177" t="e">
        <f t="shared" si="3"/>
        <v>#DIV/0!</v>
      </c>
      <c r="N23" s="27"/>
      <c r="O23" s="16"/>
      <c r="P23" s="28"/>
      <c r="V23" s="111"/>
      <c r="W23" s="189" t="s">
        <v>29</v>
      </c>
    </row>
    <row r="24" spans="1:23" ht="18.75">
      <c r="A24" s="13" t="s">
        <v>30</v>
      </c>
      <c r="B24" s="26"/>
      <c r="C24" s="10"/>
      <c r="D24" s="29" t="s">
        <v>31</v>
      </c>
      <c r="E24" s="16"/>
      <c r="F24" s="30"/>
      <c r="G24" s="16"/>
      <c r="I24" s="16"/>
      <c r="J24" s="201"/>
      <c r="K24" s="16"/>
      <c r="L24" s="24"/>
      <c r="M24" s="211" t="s">
        <v>32</v>
      </c>
      <c r="N24" s="119">
        <f>SUM(N12:N21)</f>
        <v>0</v>
      </c>
      <c r="O24" s="16"/>
      <c r="P24" s="131" t="e">
        <f>N24/V25</f>
        <v>#DIV/0!</v>
      </c>
      <c r="V24" s="111"/>
    </row>
    <row r="25" spans="1:23" ht="18.75">
      <c r="A25" s="31" t="s">
        <v>33</v>
      </c>
      <c r="B25" s="26"/>
      <c r="C25" s="32"/>
      <c r="D25" s="33"/>
      <c r="E25" s="34"/>
      <c r="F25" s="35"/>
      <c r="G25" s="16"/>
      <c r="I25" s="34"/>
      <c r="K25" s="16"/>
      <c r="L25" s="33"/>
      <c r="M25" s="16"/>
      <c r="N25" s="37"/>
      <c r="O25" s="16"/>
      <c r="P25" s="190"/>
      <c r="T25" t="s">
        <v>34</v>
      </c>
      <c r="V25" s="185">
        <f>L23+N24</f>
        <v>0</v>
      </c>
      <c r="W25" s="184" t="e">
        <f>SUM(M23+P24)</f>
        <v>#DIV/0!</v>
      </c>
    </row>
    <row r="26" spans="1:23" ht="18.75">
      <c r="A26" s="26"/>
      <c r="B26" s="3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U26" s="124"/>
      <c r="V26" s="124"/>
      <c r="W26" s="183"/>
    </row>
    <row r="27" spans="1:23" ht="18.75">
      <c r="A27" s="39" t="s">
        <v>35</v>
      </c>
      <c r="B27" s="26"/>
      <c r="C27" s="293" t="s">
        <v>36</v>
      </c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4"/>
      <c r="P27" s="294"/>
      <c r="W27" s="183"/>
    </row>
    <row r="28" spans="1:23" ht="15.75">
      <c r="E28" s="10"/>
      <c r="F28" s="10"/>
      <c r="G28" s="34"/>
      <c r="L28" s="253"/>
      <c r="M28" s="253"/>
      <c r="N28" s="253" t="s">
        <v>37</v>
      </c>
      <c r="O28" s="253"/>
      <c r="P28" s="253"/>
    </row>
    <row r="29" spans="1:23" ht="18.75">
      <c r="B29" s="26"/>
      <c r="C29" s="16"/>
      <c r="D29" s="16"/>
      <c r="E29" s="16"/>
      <c r="F29" s="16"/>
      <c r="G29" s="40"/>
      <c r="H29" s="16"/>
      <c r="I29" s="16"/>
      <c r="J29" s="16"/>
      <c r="L29" s="178" t="s">
        <v>38</v>
      </c>
      <c r="M29" s="41" t="s">
        <v>39</v>
      </c>
      <c r="N29" s="114"/>
      <c r="O29" s="16"/>
      <c r="P29" s="42" t="e">
        <f>N29/$H$46</f>
        <v>#DIV/0!</v>
      </c>
      <c r="V29" s="281"/>
      <c r="W29" s="281"/>
    </row>
    <row r="30" spans="1:23" ht="18.75">
      <c r="B30" s="26"/>
      <c r="C30" s="16"/>
      <c r="D30" s="16"/>
      <c r="E30" s="16"/>
      <c r="F30" s="16"/>
      <c r="G30" s="40"/>
      <c r="H30" s="16"/>
      <c r="I30" s="16"/>
      <c r="J30" s="16"/>
      <c r="L30" s="178" t="s">
        <v>40</v>
      </c>
      <c r="M30" s="41" t="s">
        <v>41</v>
      </c>
      <c r="N30" s="114"/>
      <c r="O30" s="16"/>
      <c r="P30" s="42" t="e">
        <f>N30/$H$46</f>
        <v>#DIV/0!</v>
      </c>
      <c r="V30" s="281"/>
      <c r="W30" s="281"/>
    </row>
    <row r="31" spans="1:23" ht="18.75">
      <c r="B31" s="26"/>
      <c r="C31" s="16"/>
      <c r="D31" s="16"/>
      <c r="E31" s="16"/>
      <c r="F31" s="16"/>
      <c r="G31" s="40"/>
      <c r="H31" s="16"/>
      <c r="I31" s="16"/>
      <c r="J31" s="16"/>
      <c r="L31" s="178" t="s">
        <v>42</v>
      </c>
      <c r="M31" s="41" t="s">
        <v>43</v>
      </c>
      <c r="N31" s="114"/>
      <c r="O31" s="16"/>
      <c r="P31" s="42" t="e">
        <f>N31/$H$46</f>
        <v>#DIV/0!</v>
      </c>
    </row>
    <row r="32" spans="1:23" ht="18.75">
      <c r="B32" s="26"/>
      <c r="C32" s="16"/>
      <c r="D32" s="16"/>
      <c r="E32" s="16"/>
      <c r="F32" s="16"/>
      <c r="G32" s="40"/>
      <c r="H32" s="16"/>
      <c r="I32" s="16"/>
      <c r="J32" s="16"/>
      <c r="L32" s="178" t="s">
        <v>44</v>
      </c>
      <c r="M32" s="41" t="s">
        <v>45</v>
      </c>
      <c r="N32" s="276"/>
      <c r="O32" s="16"/>
      <c r="P32" s="42" t="e">
        <f>N32/$H$46</f>
        <v>#DIV/0!</v>
      </c>
    </row>
    <row r="33" spans="1:24" ht="18.75">
      <c r="A33" s="377" t="s">
        <v>46</v>
      </c>
      <c r="B33" s="253"/>
      <c r="C33" s="253"/>
      <c r="D33" s="253"/>
      <c r="E33" s="16"/>
      <c r="F33" s="16"/>
      <c r="G33" s="40"/>
      <c r="H33" s="59"/>
      <c r="I33" s="59"/>
      <c r="J33" s="59"/>
      <c r="K33" s="179"/>
      <c r="L33" s="180" t="s">
        <v>47</v>
      </c>
      <c r="M33" s="41" t="s">
        <v>48</v>
      </c>
      <c r="N33" s="181">
        <f>SUM(N29:N32)</f>
        <v>0</v>
      </c>
      <c r="O33" s="16"/>
      <c r="P33" s="42" t="e">
        <f>N33/$H$46</f>
        <v>#DIV/0!</v>
      </c>
    </row>
    <row r="34" spans="1:24" ht="18.75">
      <c r="A34" s="13" t="s">
        <v>49</v>
      </c>
      <c r="B34" s="26"/>
      <c r="C34" s="10"/>
      <c r="D34" s="43"/>
      <c r="E34" s="16"/>
      <c r="F34" s="44"/>
      <c r="G34" s="45" t="s">
        <v>50</v>
      </c>
      <c r="H34" s="115"/>
      <c r="I34" s="16"/>
      <c r="J34" s="42" t="e">
        <f t="shared" ref="J34:J44" si="7">H34/$H$46</f>
        <v>#DIV/0!</v>
      </c>
      <c r="K34" s="16"/>
      <c r="L34" s="16"/>
      <c r="M34" s="16"/>
      <c r="N34" s="3"/>
      <c r="O34" s="3"/>
      <c r="P34" s="3"/>
    </row>
    <row r="35" spans="1:24" ht="18.75">
      <c r="A35" s="13" t="s">
        <v>51</v>
      </c>
      <c r="B35" s="26"/>
      <c r="C35" s="10"/>
      <c r="D35" s="43"/>
      <c r="E35" s="16"/>
      <c r="F35" s="44"/>
      <c r="G35" s="45" t="s">
        <v>52</v>
      </c>
      <c r="H35" s="116"/>
      <c r="I35" s="16"/>
      <c r="J35" s="42" t="e">
        <f t="shared" si="7"/>
        <v>#DIV/0!</v>
      </c>
      <c r="K35" s="16"/>
      <c r="L35" s="16"/>
      <c r="M35" s="16"/>
      <c r="N35" s="16"/>
      <c r="O35" s="16"/>
      <c r="P35" s="16"/>
    </row>
    <row r="36" spans="1:24" ht="18.75">
      <c r="A36" s="13" t="s">
        <v>53</v>
      </c>
      <c r="B36" s="26"/>
      <c r="C36" s="10"/>
      <c r="D36" s="43"/>
      <c r="E36" s="16"/>
      <c r="F36" s="44"/>
      <c r="G36" s="45" t="s">
        <v>54</v>
      </c>
      <c r="H36" s="116"/>
      <c r="I36" s="16"/>
      <c r="J36" s="42" t="e">
        <f t="shared" si="7"/>
        <v>#DIV/0!</v>
      </c>
      <c r="K36" s="16"/>
      <c r="L36" s="16"/>
      <c r="M36" s="16"/>
      <c r="N36" s="16"/>
      <c r="O36" s="16"/>
      <c r="P36" s="16"/>
    </row>
    <row r="37" spans="1:24" ht="18.75">
      <c r="A37" s="13" t="s">
        <v>2</v>
      </c>
      <c r="B37" s="26"/>
      <c r="C37" s="10"/>
      <c r="D37" s="43"/>
      <c r="E37" s="16"/>
      <c r="F37" s="44"/>
      <c r="G37" s="45" t="s">
        <v>55</v>
      </c>
      <c r="H37" s="116"/>
      <c r="I37" s="16"/>
      <c r="J37" s="42" t="e">
        <f t="shared" si="7"/>
        <v>#DIV/0!</v>
      </c>
      <c r="K37" s="16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</row>
    <row r="38" spans="1:24" ht="18.75">
      <c r="A38" s="13" t="s">
        <v>2</v>
      </c>
      <c r="B38" s="26"/>
      <c r="C38" s="10"/>
      <c r="D38" s="43"/>
      <c r="E38" s="16"/>
      <c r="F38" s="44"/>
      <c r="G38" s="45" t="s">
        <v>56</v>
      </c>
      <c r="H38" s="116"/>
      <c r="I38" s="16"/>
      <c r="J38" s="42" t="e">
        <f t="shared" si="7"/>
        <v>#DIV/0!</v>
      </c>
      <c r="K38" s="16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</row>
    <row r="39" spans="1:24" ht="18.75">
      <c r="A39" s="13" t="s">
        <v>2</v>
      </c>
      <c r="B39" s="26"/>
      <c r="C39" s="10"/>
      <c r="D39" s="43"/>
      <c r="E39" s="16"/>
      <c r="F39" s="44"/>
      <c r="G39" s="45" t="s">
        <v>57</v>
      </c>
      <c r="H39" s="116"/>
      <c r="I39" s="16"/>
      <c r="J39" s="42" t="e">
        <f t="shared" si="7"/>
        <v>#DIV/0!</v>
      </c>
      <c r="K39" s="16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</row>
    <row r="40" spans="1:24" ht="18.75">
      <c r="A40" s="13" t="s">
        <v>58</v>
      </c>
      <c r="B40" s="26"/>
      <c r="C40" s="10"/>
      <c r="D40" s="43"/>
      <c r="E40" s="16"/>
      <c r="F40" s="44"/>
      <c r="G40" s="45" t="s">
        <v>59</v>
      </c>
      <c r="H40" s="116"/>
      <c r="I40" s="16"/>
      <c r="J40" s="42" t="e">
        <f t="shared" si="7"/>
        <v>#DIV/0!</v>
      </c>
      <c r="K40" s="16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</row>
    <row r="41" spans="1:24" ht="18.75">
      <c r="A41" s="13" t="s">
        <v>60</v>
      </c>
      <c r="B41" s="26"/>
      <c r="C41" s="10"/>
      <c r="D41" s="43"/>
      <c r="E41" s="16"/>
      <c r="F41" s="44"/>
      <c r="G41" s="45" t="s">
        <v>61</v>
      </c>
      <c r="H41" s="116"/>
      <c r="I41" s="16"/>
      <c r="J41" s="42" t="e">
        <f t="shared" si="7"/>
        <v>#DIV/0!</v>
      </c>
      <c r="K41" s="16"/>
      <c r="L41" s="16" t="s">
        <v>62</v>
      </c>
      <c r="M41" s="16"/>
      <c r="N41" s="16"/>
    </row>
    <row r="42" spans="1:24" ht="38.25">
      <c r="A42" s="13" t="s">
        <v>2</v>
      </c>
      <c r="B42" s="26"/>
      <c r="C42" s="9"/>
      <c r="D42" s="43"/>
      <c r="E42" s="16"/>
      <c r="F42" s="237" t="str">
        <f>IF(D8&gt;86000,"Must equal grant or more (1:1 CASH match)","")</f>
        <v>Must equal grant or more (1:1 CASH match)</v>
      </c>
      <c r="G42" s="16" t="s">
        <v>63</v>
      </c>
      <c r="H42" s="46">
        <f>SUM(H34:H41)</f>
        <v>0</v>
      </c>
      <c r="I42" s="16"/>
      <c r="J42" s="42" t="e">
        <f t="shared" si="7"/>
        <v>#DIV/0!</v>
      </c>
      <c r="K42" s="16"/>
      <c r="L42" s="47" t="s">
        <v>64</v>
      </c>
      <c r="M42" s="48"/>
      <c r="N42" s="120" t="str">
        <f>IF(D8&gt;100000,D8,IF(D8&gt;55000,D8*0.75,IF(D8&lt;55001,D8/2)))</f>
        <v>$</v>
      </c>
      <c r="P42" s="282"/>
      <c r="Q42" s="282"/>
      <c r="R42" s="282"/>
      <c r="S42" s="282"/>
      <c r="T42" s="282"/>
      <c r="U42" s="282"/>
      <c r="V42" s="282"/>
    </row>
    <row r="43" spans="1:24" ht="38.25">
      <c r="A43" s="26" t="s">
        <v>2</v>
      </c>
      <c r="B43" s="26"/>
      <c r="C43" s="16"/>
      <c r="D43" s="27"/>
      <c r="E43" s="16"/>
      <c r="F43" s="44"/>
      <c r="G43" s="16" t="s">
        <v>65</v>
      </c>
      <c r="H43" s="123">
        <f>N24</f>
        <v>0</v>
      </c>
      <c r="I43" s="16"/>
      <c r="J43" s="28" t="e">
        <f t="shared" si="7"/>
        <v>#DIV/0!</v>
      </c>
      <c r="K43" s="16"/>
      <c r="L43" s="243" t="s">
        <v>66</v>
      </c>
      <c r="M43" s="244"/>
      <c r="N43" s="245" t="str">
        <f>IF(D8&gt;100000,"0",IF(D8&gt;55000,D8*0.25,IF(D8&lt;55001,D8/2)))</f>
        <v>0</v>
      </c>
      <c r="P43" s="249" t="s">
        <v>67</v>
      </c>
    </row>
    <row r="44" spans="1:24" ht="18.75">
      <c r="A44" s="26" t="s">
        <v>2</v>
      </c>
      <c r="B44" s="26"/>
      <c r="C44" s="16"/>
      <c r="D44" s="43"/>
      <c r="E44" s="49"/>
      <c r="F44" s="44"/>
      <c r="G44" s="16" t="s">
        <v>68</v>
      </c>
      <c r="H44" s="50">
        <f>SUM(N33+H42+H43)</f>
        <v>0</v>
      </c>
      <c r="I44" s="51"/>
      <c r="J44" s="52" t="e">
        <f t="shared" si="7"/>
        <v>#DIV/0!</v>
      </c>
      <c r="K44" s="16"/>
      <c r="L44" s="16"/>
      <c r="M44" s="16"/>
      <c r="N44" s="10"/>
      <c r="O44" s="10"/>
      <c r="P44" s="239"/>
    </row>
    <row r="45" spans="1:24" ht="18.75">
      <c r="A45" s="295" t="s">
        <v>2</v>
      </c>
      <c r="B45" s="295"/>
      <c r="C45" s="53" t="s">
        <v>69</v>
      </c>
      <c r="D45" s="122"/>
      <c r="E45" s="27"/>
      <c r="F45" s="28" t="e">
        <f>D45/$H$46</f>
        <v>#DIV/0!</v>
      </c>
      <c r="G45" s="16"/>
      <c r="H45" s="27"/>
      <c r="I45" s="16"/>
      <c r="J45" s="28"/>
      <c r="K45" s="16"/>
      <c r="L45" s="16"/>
      <c r="M45" s="16"/>
      <c r="N45" s="240"/>
      <c r="O45" s="241"/>
      <c r="P45" s="242"/>
      <c r="V45" s="238"/>
    </row>
    <row r="46" spans="1:24" ht="33.75">
      <c r="A46" s="31" t="s">
        <v>70</v>
      </c>
      <c r="C46" s="182"/>
      <c r="D46" s="296" t="s">
        <v>71</v>
      </c>
      <c r="E46" s="296"/>
      <c r="F46" s="296"/>
      <c r="G46" s="16"/>
      <c r="H46" s="134">
        <f>H44+D45</f>
        <v>0</v>
      </c>
      <c r="I46" s="36"/>
      <c r="J46" s="55" t="e">
        <f>J44+F45</f>
        <v>#DIV/0!</v>
      </c>
      <c r="K46" s="16"/>
      <c r="L46" s="16"/>
      <c r="M46" s="16"/>
      <c r="N46" s="10"/>
      <c r="O46" s="10"/>
      <c r="P46" s="10"/>
    </row>
    <row r="47" spans="1:24" ht="18.75">
      <c r="A47" s="31" t="s">
        <v>72</v>
      </c>
      <c r="B47" s="26"/>
      <c r="C47" s="34"/>
      <c r="D47" s="132"/>
      <c r="E47" s="34"/>
      <c r="F47" s="54"/>
      <c r="G47" s="16"/>
      <c r="H47" s="135">
        <f>H46-V25</f>
        <v>0</v>
      </c>
      <c r="I47" s="34"/>
      <c r="J47" s="136" t="e">
        <f>H47/H46</f>
        <v>#DIV/0!</v>
      </c>
      <c r="K47" s="16"/>
      <c r="L47" s="16"/>
      <c r="M47" s="16"/>
      <c r="N47" s="10"/>
      <c r="O47" s="10"/>
      <c r="P47" s="10"/>
    </row>
    <row r="48" spans="1:24">
      <c r="A48" s="289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</row>
    <row r="49" spans="1:24" ht="32.25" customHeight="1">
      <c r="A49" s="368" t="s">
        <v>73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</row>
    <row r="50" spans="1:24">
      <c r="A50" t="s">
        <v>74</v>
      </c>
    </row>
  </sheetData>
  <mergeCells count="2">
    <mergeCell ref="A49:X49"/>
    <mergeCell ref="A11:C11"/>
  </mergeCells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5"/>
  <sheetViews>
    <sheetView topLeftCell="A72" workbookViewId="0">
      <selection activeCell="I97" sqref="I97"/>
    </sheetView>
  </sheetViews>
  <sheetFormatPr defaultRowHeight="15"/>
  <cols>
    <col min="1" max="1" width="22.140625" style="359" customWidth="1"/>
    <col min="4" max="4" width="16.7109375" bestFit="1" customWidth="1"/>
    <col min="5" max="5" width="26.5703125" bestFit="1" customWidth="1"/>
    <col min="8" max="8" width="18" customWidth="1"/>
    <col min="9" max="9" width="13.140625" bestFit="1" customWidth="1"/>
    <col min="10" max="10" width="14.7109375" bestFit="1" customWidth="1"/>
    <col min="12" max="12" width="10.85546875" customWidth="1"/>
  </cols>
  <sheetData>
    <row r="1" spans="1:15" ht="21">
      <c r="A1" s="288" t="s">
        <v>0</v>
      </c>
      <c r="I1" s="288" t="s">
        <v>75</v>
      </c>
    </row>
    <row r="2" spans="1:15" ht="18.75">
      <c r="A2" s="283" t="s">
        <v>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198"/>
      <c r="N2" s="84"/>
    </row>
    <row r="3" spans="1:15" ht="18.7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198"/>
      <c r="N3" s="84"/>
    </row>
    <row r="4" spans="1:15">
      <c r="A4" s="301"/>
      <c r="B4" s="286"/>
      <c r="C4" s="286"/>
      <c r="D4" s="286"/>
      <c r="E4" s="286"/>
      <c r="F4" s="286"/>
      <c r="G4" s="286"/>
      <c r="H4" s="286"/>
      <c r="I4" s="286"/>
      <c r="J4" s="169" t="s">
        <v>3</v>
      </c>
      <c r="K4" s="222"/>
      <c r="L4" s="169" t="s">
        <v>76</v>
      </c>
      <c r="N4" s="84"/>
    </row>
    <row r="5" spans="1:15" ht="18.75">
      <c r="A5" s="357" t="s">
        <v>77</v>
      </c>
      <c r="B5" s="287"/>
      <c r="C5" s="287"/>
      <c r="D5" s="287"/>
      <c r="E5" s="300"/>
      <c r="F5" s="300"/>
      <c r="G5" s="2"/>
      <c r="H5" s="1"/>
      <c r="I5" s="1"/>
      <c r="L5" s="169" t="s">
        <v>6</v>
      </c>
      <c r="M5" s="210"/>
      <c r="N5" s="262"/>
    </row>
    <row r="6" spans="1:15" ht="18.75">
      <c r="C6" s="5" t="s">
        <v>10</v>
      </c>
      <c r="D6" s="259"/>
      <c r="E6" s="5"/>
      <c r="F6" s="144"/>
      <c r="G6" s="2"/>
      <c r="H6" s="3"/>
      <c r="I6" s="3"/>
      <c r="J6" s="169" t="s">
        <v>7</v>
      </c>
      <c r="L6" s="192"/>
      <c r="N6" s="84"/>
    </row>
    <row r="7" spans="1:15" ht="15.75">
      <c r="A7" s="360"/>
      <c r="B7" s="6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ht="15.75">
      <c r="A8" s="361" t="s">
        <v>12</v>
      </c>
      <c r="B8" s="3"/>
      <c r="C8" s="8"/>
      <c r="D8" s="8"/>
      <c r="E8" s="8"/>
      <c r="F8" s="2"/>
      <c r="G8" s="213"/>
      <c r="H8" s="358" t="s">
        <v>78</v>
      </c>
      <c r="I8" s="297"/>
      <c r="J8" s="297"/>
      <c r="K8" s="297"/>
      <c r="L8" s="297"/>
      <c r="N8" s="218"/>
    </row>
    <row r="9" spans="1:15" ht="15.75">
      <c r="A9" s="362" t="s">
        <v>79</v>
      </c>
      <c r="B9" s="206"/>
      <c r="C9" s="205" t="s">
        <v>80</v>
      </c>
      <c r="D9" s="205" t="s">
        <v>81</v>
      </c>
      <c r="E9" s="205" t="s">
        <v>82</v>
      </c>
      <c r="F9" s="205" t="s">
        <v>83</v>
      </c>
      <c r="G9" s="207"/>
      <c r="H9" s="224" t="s">
        <v>84</v>
      </c>
      <c r="I9" s="208" t="s">
        <v>85</v>
      </c>
      <c r="J9" s="208" t="s">
        <v>86</v>
      </c>
      <c r="K9" s="11"/>
      <c r="L9" s="130" t="s">
        <v>87</v>
      </c>
      <c r="O9" s="219"/>
    </row>
    <row r="10" spans="1:15" ht="15.75">
      <c r="A10" s="363" t="s">
        <v>2</v>
      </c>
      <c r="B10" s="9"/>
      <c r="C10" s="260"/>
      <c r="D10" s="16"/>
      <c r="E10" s="16"/>
      <c r="F10" s="204"/>
      <c r="G10" s="16"/>
      <c r="H10" s="225"/>
      <c r="I10" s="272"/>
      <c r="J10" s="201"/>
      <c r="K10" s="16"/>
      <c r="L10" s="24">
        <f>F10+H10+I10+J10</f>
        <v>0</v>
      </c>
      <c r="N10" s="186"/>
      <c r="O10" s="219"/>
    </row>
    <row r="11" spans="1:15" ht="15.75">
      <c r="A11" s="363"/>
      <c r="B11" s="9"/>
      <c r="C11" s="260"/>
      <c r="D11" s="16"/>
      <c r="E11" s="16"/>
      <c r="F11" s="204"/>
      <c r="G11" s="16"/>
      <c r="H11" s="225"/>
      <c r="I11" s="272"/>
      <c r="J11" s="201"/>
      <c r="K11" s="16"/>
      <c r="L11" s="24">
        <f>F11+H11+I11+J11</f>
        <v>0</v>
      </c>
      <c r="N11" s="186"/>
      <c r="O11" s="219"/>
    </row>
    <row r="12" spans="1:15" ht="15.75">
      <c r="A12" s="363"/>
      <c r="B12" s="266"/>
      <c r="C12" s="261"/>
      <c r="D12" s="59"/>
      <c r="E12" s="59"/>
      <c r="F12" s="209"/>
      <c r="G12" s="59"/>
      <c r="H12" s="226"/>
      <c r="I12" s="272"/>
      <c r="J12" s="273"/>
      <c r="K12" s="16"/>
      <c r="L12" s="24"/>
      <c r="N12" s="186"/>
      <c r="O12" s="219"/>
    </row>
    <row r="13" spans="1:15" ht="15.75">
      <c r="A13" s="363"/>
      <c r="B13" s="9" t="s">
        <v>88</v>
      </c>
      <c r="C13" s="16"/>
      <c r="D13" s="16"/>
      <c r="E13" s="16"/>
      <c r="F13" s="204">
        <f>SUM(F10:F12)</f>
        <v>0</v>
      </c>
      <c r="G13" s="16"/>
      <c r="H13" s="214">
        <f>SUM(H10:H12)</f>
        <v>0</v>
      </c>
      <c r="I13" s="269">
        <f>SUM(I10:I12)</f>
        <v>0</v>
      </c>
      <c r="J13" s="269">
        <f>SUM(J10:J12)</f>
        <v>0</v>
      </c>
      <c r="K13" s="274"/>
      <c r="L13" s="269">
        <f>SUM(L10:L12)</f>
        <v>0</v>
      </c>
      <c r="N13" s="186"/>
      <c r="O13" s="219"/>
    </row>
    <row r="14" spans="1:15" ht="15.75">
      <c r="A14" s="363" t="s">
        <v>2</v>
      </c>
      <c r="B14" s="9"/>
      <c r="C14" s="16"/>
      <c r="D14" s="16"/>
      <c r="E14" s="16"/>
      <c r="F14" s="204"/>
      <c r="G14" s="16"/>
      <c r="H14" s="225"/>
      <c r="I14" s="16"/>
      <c r="J14" s="201"/>
      <c r="K14" s="16"/>
      <c r="L14" s="24">
        <f t="shared" ref="L14:L88" si="0">H14+I14+J14</f>
        <v>0</v>
      </c>
      <c r="N14" s="186"/>
      <c r="O14" s="219"/>
    </row>
    <row r="15" spans="1:15" ht="15.75">
      <c r="A15" s="363"/>
      <c r="B15" s="9"/>
      <c r="C15" s="260"/>
      <c r="D15" s="16"/>
      <c r="E15" s="16"/>
      <c r="F15" s="204"/>
      <c r="G15" s="16"/>
      <c r="H15" s="225"/>
      <c r="I15" s="16"/>
      <c r="J15" s="201"/>
      <c r="K15" s="16"/>
      <c r="L15" s="24">
        <f>F15+H15+I15+J15</f>
        <v>0</v>
      </c>
      <c r="N15" s="186"/>
      <c r="O15" s="219"/>
    </row>
    <row r="16" spans="1:15" ht="15.75">
      <c r="A16" s="363"/>
      <c r="B16" s="9"/>
      <c r="C16" s="260"/>
      <c r="D16" s="16"/>
      <c r="E16" s="16"/>
      <c r="F16" s="204"/>
      <c r="G16" s="16"/>
      <c r="H16" s="225"/>
      <c r="I16" s="16"/>
      <c r="J16" s="201"/>
      <c r="K16" s="16"/>
      <c r="L16" s="24">
        <f t="shared" ref="L16:L17" si="1">F16+H16+I16+J16</f>
        <v>0</v>
      </c>
      <c r="N16" s="186"/>
      <c r="O16" s="219"/>
    </row>
    <row r="17" spans="1:15" ht="15.75">
      <c r="A17" s="363"/>
      <c r="B17" s="266"/>
      <c r="C17" s="261"/>
      <c r="D17" s="59"/>
      <c r="E17" s="59"/>
      <c r="F17" s="209"/>
      <c r="G17" s="59"/>
      <c r="H17" s="226"/>
      <c r="I17" s="59"/>
      <c r="J17" s="201"/>
      <c r="K17" s="16"/>
      <c r="L17" s="24">
        <f t="shared" si="1"/>
        <v>0</v>
      </c>
      <c r="N17" s="186"/>
      <c r="O17" s="219"/>
    </row>
    <row r="18" spans="1:15" ht="15.75">
      <c r="A18" s="363"/>
      <c r="B18" s="267" t="s">
        <v>88</v>
      </c>
      <c r="C18" s="263"/>
      <c r="D18" s="263"/>
      <c r="E18" s="263"/>
      <c r="F18" s="268">
        <f>SUM(F15:F17)</f>
        <v>0</v>
      </c>
      <c r="G18" s="263"/>
      <c r="H18" s="269">
        <f>SUM(H14:H16)</f>
        <v>0</v>
      </c>
      <c r="I18" s="269">
        <f>SUM(I14:I16)</f>
        <v>0</v>
      </c>
      <c r="J18" s="269">
        <f>SUM(J14:J16)</f>
        <v>0</v>
      </c>
      <c r="K18" s="274"/>
      <c r="L18" s="269">
        <f>SUM(L14:L17)</f>
        <v>0</v>
      </c>
      <c r="N18" s="186"/>
      <c r="O18" s="219"/>
    </row>
    <row r="19" spans="1:15" ht="15.75">
      <c r="A19" s="363" t="s">
        <v>2</v>
      </c>
      <c r="B19" s="89"/>
      <c r="C19" s="16"/>
      <c r="D19" s="16"/>
      <c r="E19" s="16"/>
      <c r="F19" s="204"/>
      <c r="G19" s="16"/>
      <c r="H19" s="225"/>
      <c r="I19" s="16"/>
      <c r="J19" s="201"/>
      <c r="K19" s="16"/>
      <c r="L19" s="24">
        <f t="shared" si="0"/>
        <v>0</v>
      </c>
      <c r="N19" s="186"/>
      <c r="O19" s="219"/>
    </row>
    <row r="20" spans="1:15" ht="15.75">
      <c r="A20" s="363"/>
      <c r="B20" s="9"/>
      <c r="C20" s="260"/>
      <c r="D20" s="16"/>
      <c r="E20" s="16"/>
      <c r="F20" s="204"/>
      <c r="G20" s="16"/>
      <c r="H20" s="225"/>
      <c r="I20" s="16"/>
      <c r="J20" s="201"/>
      <c r="K20" s="16"/>
      <c r="L20" s="24">
        <f>F20+H20+I20+J20</f>
        <v>0</v>
      </c>
      <c r="N20" s="186"/>
      <c r="O20" s="219"/>
    </row>
    <row r="21" spans="1:15" ht="15.75">
      <c r="A21" s="363"/>
      <c r="B21" s="9"/>
      <c r="C21" s="260"/>
      <c r="D21" s="16"/>
      <c r="E21" s="16"/>
      <c r="F21" s="204"/>
      <c r="G21" s="16"/>
      <c r="H21" s="225"/>
      <c r="I21" s="16"/>
      <c r="J21" s="201"/>
      <c r="K21" s="16"/>
      <c r="L21" s="24">
        <f t="shared" ref="L21:L22" si="2">F21+H21+I21+J21</f>
        <v>0</v>
      </c>
      <c r="N21" s="186"/>
      <c r="O21" s="219"/>
    </row>
    <row r="22" spans="1:15" ht="15.75">
      <c r="A22" s="363"/>
      <c r="B22" s="9"/>
      <c r="C22" s="260"/>
      <c r="D22" s="16"/>
      <c r="E22" s="16"/>
      <c r="F22" s="204"/>
      <c r="G22" s="16"/>
      <c r="H22" s="225"/>
      <c r="I22" s="16"/>
      <c r="J22" s="201"/>
      <c r="K22" s="16"/>
      <c r="L22" s="24">
        <f t="shared" si="2"/>
        <v>0</v>
      </c>
      <c r="N22" s="186"/>
      <c r="O22" s="219"/>
    </row>
    <row r="23" spans="1:15" ht="15.75">
      <c r="A23" s="363"/>
      <c r="B23" s="267" t="s">
        <v>88</v>
      </c>
      <c r="C23" s="263"/>
      <c r="D23" s="263"/>
      <c r="E23" s="263"/>
      <c r="F23" s="268">
        <f>SUM(F20:F22)</f>
        <v>0</v>
      </c>
      <c r="G23" s="263"/>
      <c r="H23" s="269">
        <f>SUM(H19:H22)</f>
        <v>0</v>
      </c>
      <c r="I23" s="269">
        <f>SUM(I19:I22)</f>
        <v>0</v>
      </c>
      <c r="J23" s="269">
        <f>SUM(J19:J22)</f>
        <v>0</v>
      </c>
      <c r="K23" s="274"/>
      <c r="L23" s="269">
        <f>SUM(L19:L22)</f>
        <v>0</v>
      </c>
      <c r="N23" s="186"/>
      <c r="O23" s="219"/>
    </row>
    <row r="24" spans="1:15" ht="31.5">
      <c r="A24" s="363" t="s">
        <v>19</v>
      </c>
      <c r="B24" s="9"/>
      <c r="C24" s="16"/>
      <c r="D24" s="16"/>
      <c r="E24" s="16"/>
      <c r="F24" s="204"/>
      <c r="G24" s="16"/>
      <c r="H24" s="225"/>
      <c r="I24" s="16"/>
      <c r="J24" s="201"/>
      <c r="K24" s="16"/>
      <c r="L24" s="24">
        <f t="shared" si="0"/>
        <v>0</v>
      </c>
      <c r="N24" s="186"/>
      <c r="O24" s="219"/>
    </row>
    <row r="25" spans="1:15" ht="15.75">
      <c r="A25" s="363"/>
      <c r="B25" s="9"/>
      <c r="C25" s="260"/>
      <c r="D25" s="16"/>
      <c r="E25" s="16"/>
      <c r="F25" s="204"/>
      <c r="G25" s="16"/>
      <c r="H25" s="225"/>
      <c r="I25" s="16"/>
      <c r="J25" s="201"/>
      <c r="K25" s="16"/>
      <c r="L25" s="24">
        <f>F25+H25+I25+J25</f>
        <v>0</v>
      </c>
      <c r="N25" s="186"/>
      <c r="O25" s="219"/>
    </row>
    <row r="26" spans="1:15" ht="15.75">
      <c r="A26" s="363"/>
      <c r="B26" s="9"/>
      <c r="C26" s="260"/>
      <c r="D26" s="16"/>
      <c r="E26" s="16"/>
      <c r="F26" s="204"/>
      <c r="G26" s="16"/>
      <c r="H26" s="225"/>
      <c r="I26" s="16"/>
      <c r="J26" s="201"/>
      <c r="K26" s="16"/>
      <c r="L26" s="24">
        <f t="shared" ref="L26:L29" si="3">F26+H26+I26+J26</f>
        <v>0</v>
      </c>
      <c r="N26" s="186"/>
      <c r="O26" s="219"/>
    </row>
    <row r="27" spans="1:15" ht="15.75">
      <c r="A27" s="363"/>
      <c r="B27" s="9"/>
      <c r="C27" s="260"/>
      <c r="D27" s="16"/>
      <c r="E27" s="16"/>
      <c r="F27" s="204"/>
      <c r="G27" s="16"/>
      <c r="H27" s="225"/>
      <c r="I27" s="16"/>
      <c r="J27" s="201"/>
      <c r="K27" s="16"/>
      <c r="L27" s="24">
        <f t="shared" si="3"/>
        <v>0</v>
      </c>
      <c r="N27" s="186"/>
      <c r="O27" s="219"/>
    </row>
    <row r="28" spans="1:15" ht="15.75">
      <c r="A28" s="363"/>
      <c r="B28" s="9"/>
      <c r="C28" s="260"/>
      <c r="D28" s="16"/>
      <c r="E28" s="16"/>
      <c r="F28" s="204"/>
      <c r="G28" s="16"/>
      <c r="H28" s="225"/>
      <c r="I28" s="16"/>
      <c r="J28" s="201"/>
      <c r="K28" s="16"/>
      <c r="L28" s="24">
        <f t="shared" si="3"/>
        <v>0</v>
      </c>
      <c r="N28" s="186"/>
      <c r="O28" s="219"/>
    </row>
    <row r="29" spans="1:15" ht="15.75">
      <c r="A29" s="363"/>
      <c r="B29" s="266"/>
      <c r="C29" s="260"/>
      <c r="D29" s="59"/>
      <c r="E29" s="59"/>
      <c r="F29" s="209"/>
      <c r="G29" s="59"/>
      <c r="H29" s="226"/>
      <c r="I29" s="59"/>
      <c r="J29" s="201"/>
      <c r="K29" s="16"/>
      <c r="L29" s="24">
        <f t="shared" si="3"/>
        <v>0</v>
      </c>
      <c r="N29" s="186"/>
      <c r="O29" s="219"/>
    </row>
    <row r="30" spans="1:15" ht="15.75">
      <c r="A30" s="363"/>
      <c r="B30" s="9" t="s">
        <v>88</v>
      </c>
      <c r="C30" s="263"/>
      <c r="D30" s="16"/>
      <c r="E30" s="16"/>
      <c r="F30" s="204">
        <f>SUM(F25:F29)</f>
        <v>0</v>
      </c>
      <c r="G30" s="16"/>
      <c r="H30" s="214">
        <f>SUM(H24:H26)</f>
        <v>0</v>
      </c>
      <c r="I30" s="214">
        <f>SUM(I24:I26)</f>
        <v>0</v>
      </c>
      <c r="J30" s="269">
        <f>SUM(J24:J26)</f>
        <v>0</v>
      </c>
      <c r="K30" s="274"/>
      <c r="L30" s="269">
        <f>SUM(L25:L29)</f>
        <v>0</v>
      </c>
      <c r="N30" s="186"/>
      <c r="O30" s="219"/>
    </row>
    <row r="31" spans="1:15" ht="31.5">
      <c r="A31" s="363" t="s">
        <v>20</v>
      </c>
      <c r="B31" s="9"/>
      <c r="C31" s="16"/>
      <c r="D31" s="16"/>
      <c r="E31" s="16"/>
      <c r="F31" s="204"/>
      <c r="G31" s="16"/>
      <c r="H31" s="225"/>
      <c r="I31" s="16"/>
      <c r="J31" s="201"/>
      <c r="K31" s="16"/>
      <c r="L31" s="24">
        <f t="shared" si="0"/>
        <v>0</v>
      </c>
      <c r="N31" s="186"/>
      <c r="O31" s="219"/>
    </row>
    <row r="32" spans="1:15" ht="15.75">
      <c r="A32" s="363"/>
      <c r="B32" s="9"/>
      <c r="C32" s="260"/>
      <c r="D32" s="16"/>
      <c r="E32" s="16"/>
      <c r="F32" s="204"/>
      <c r="G32" s="16"/>
      <c r="H32" s="225"/>
      <c r="I32" s="16"/>
      <c r="J32" s="201"/>
      <c r="K32" s="16"/>
      <c r="L32" s="24">
        <f>F32+H32+I32+J32</f>
        <v>0</v>
      </c>
      <c r="N32" s="186"/>
      <c r="O32" s="219"/>
    </row>
    <row r="33" spans="1:15" ht="15.75">
      <c r="A33" s="363"/>
      <c r="B33" s="9"/>
      <c r="C33" s="260"/>
      <c r="D33" s="16"/>
      <c r="E33" s="16"/>
      <c r="F33" s="204"/>
      <c r="G33" s="16"/>
      <c r="H33" s="225"/>
      <c r="I33" s="16"/>
      <c r="J33" s="201"/>
      <c r="K33" s="16"/>
      <c r="L33" s="24">
        <f t="shared" ref="L33:L34" si="4">F33+H33+I33+J33</f>
        <v>0</v>
      </c>
      <c r="N33" s="186"/>
      <c r="O33" s="219"/>
    </row>
    <row r="34" spans="1:15" ht="15.75">
      <c r="A34" s="363"/>
      <c r="B34" s="9"/>
      <c r="C34" s="260"/>
      <c r="D34" s="16"/>
      <c r="E34" s="16"/>
      <c r="F34" s="204"/>
      <c r="G34" s="16"/>
      <c r="H34" s="225"/>
      <c r="I34" s="16"/>
      <c r="J34" s="201"/>
      <c r="K34" s="16"/>
      <c r="L34" s="24">
        <f t="shared" si="4"/>
        <v>0</v>
      </c>
      <c r="N34" s="186"/>
      <c r="O34" s="219"/>
    </row>
    <row r="35" spans="1:15" ht="15.75">
      <c r="A35" s="363"/>
      <c r="B35" s="267" t="s">
        <v>88</v>
      </c>
      <c r="C35" s="263"/>
      <c r="D35" s="263"/>
      <c r="E35" s="263"/>
      <c r="F35" s="268">
        <f>SUM(F32:F34)</f>
        <v>0</v>
      </c>
      <c r="G35" s="263"/>
      <c r="H35" s="269">
        <f>SUM(H31:H32)</f>
        <v>0</v>
      </c>
      <c r="I35" s="269">
        <f>SUM(I31:I32)</f>
        <v>0</v>
      </c>
      <c r="J35" s="269">
        <f>SUM(J31:J32)</f>
        <v>0</v>
      </c>
      <c r="K35" s="274"/>
      <c r="L35" s="269">
        <f>SUM(L32:L34)</f>
        <v>0</v>
      </c>
      <c r="N35" s="186"/>
      <c r="O35" s="219"/>
    </row>
    <row r="36" spans="1:15" ht="15.75">
      <c r="A36" s="363" t="s">
        <v>89</v>
      </c>
      <c r="B36" s="9"/>
      <c r="C36" s="16"/>
      <c r="D36" s="16"/>
      <c r="E36" s="16"/>
      <c r="F36" s="204"/>
      <c r="G36" s="204"/>
      <c r="H36" s="204"/>
      <c r="I36" s="204"/>
      <c r="J36" s="204"/>
      <c r="K36" s="204"/>
      <c r="L36" s="204"/>
      <c r="N36" s="186"/>
      <c r="O36" s="219"/>
    </row>
    <row r="37" spans="1:15" ht="15.75">
      <c r="A37" s="363"/>
      <c r="B37" s="9"/>
      <c r="C37" s="260"/>
      <c r="D37" s="16"/>
      <c r="E37" s="16"/>
      <c r="F37" s="204"/>
      <c r="G37" s="204"/>
      <c r="H37" s="270"/>
      <c r="I37" s="204"/>
      <c r="J37" s="204"/>
      <c r="K37" s="204"/>
      <c r="L37" s="204">
        <f>SUM(F37+H37+I37+J37)</f>
        <v>0</v>
      </c>
      <c r="N37" s="186"/>
      <c r="O37" s="219"/>
    </row>
    <row r="38" spans="1:15" ht="15.75">
      <c r="A38" s="363"/>
      <c r="B38" s="9"/>
      <c r="C38" s="260"/>
      <c r="D38" s="16"/>
      <c r="E38" s="16"/>
      <c r="F38" s="204"/>
      <c r="G38" s="204"/>
      <c r="H38" s="270"/>
      <c r="I38" s="204"/>
      <c r="J38" s="204"/>
      <c r="K38" s="204"/>
      <c r="L38" s="204">
        <f t="shared" ref="L38:L41" si="5">SUM(F38+H38+I38+J38)</f>
        <v>0</v>
      </c>
      <c r="N38" s="186"/>
      <c r="O38" s="219"/>
    </row>
    <row r="39" spans="1:15" ht="15.75">
      <c r="A39" s="363"/>
      <c r="B39" s="9"/>
      <c r="C39" s="260"/>
      <c r="D39" s="16"/>
      <c r="E39" s="16"/>
      <c r="F39" s="204"/>
      <c r="G39" s="204"/>
      <c r="H39" s="270"/>
      <c r="I39" s="204"/>
      <c r="J39" s="204"/>
      <c r="K39" s="204"/>
      <c r="L39" s="204">
        <f t="shared" si="5"/>
        <v>0</v>
      </c>
      <c r="N39" s="186"/>
      <c r="O39" s="219"/>
    </row>
    <row r="40" spans="1:15" ht="15.75">
      <c r="A40" s="363"/>
      <c r="B40" s="9"/>
      <c r="C40" s="260"/>
      <c r="D40" s="16"/>
      <c r="E40" s="16"/>
      <c r="F40" s="204"/>
      <c r="G40" s="204"/>
      <c r="H40" s="270"/>
      <c r="I40" s="204"/>
      <c r="J40" s="204"/>
      <c r="K40" s="204"/>
      <c r="L40" s="204">
        <f t="shared" si="5"/>
        <v>0</v>
      </c>
      <c r="N40" s="186"/>
      <c r="O40" s="219"/>
    </row>
    <row r="41" spans="1:15" ht="15.75">
      <c r="A41" s="363"/>
      <c r="B41" s="9"/>
      <c r="C41" s="260"/>
      <c r="D41" s="16"/>
      <c r="E41" s="16"/>
      <c r="F41" s="204"/>
      <c r="G41" s="204"/>
      <c r="H41" s="270"/>
      <c r="I41" s="204"/>
      <c r="J41" s="204"/>
      <c r="K41" s="204"/>
      <c r="L41" s="204">
        <f t="shared" si="5"/>
        <v>0</v>
      </c>
      <c r="N41" s="186"/>
      <c r="O41" s="219"/>
    </row>
    <row r="42" spans="1:15" ht="15.75">
      <c r="A42" s="363"/>
      <c r="B42" s="267" t="s">
        <v>88</v>
      </c>
      <c r="C42" s="263"/>
      <c r="D42" s="263"/>
      <c r="E42" s="263"/>
      <c r="F42" s="268">
        <f>SUM(F37:F41)</f>
        <v>0</v>
      </c>
      <c r="G42" s="263"/>
      <c r="H42" s="269">
        <f>SUM(H39:H39)</f>
        <v>0</v>
      </c>
      <c r="I42" s="269">
        <f>SUM(I39:I39)</f>
        <v>0</v>
      </c>
      <c r="J42" s="269">
        <f>SUM(J39:J39)</f>
        <v>0</v>
      </c>
      <c r="K42" s="274"/>
      <c r="L42" s="269">
        <f>SUM(L37:L41)</f>
        <v>0</v>
      </c>
      <c r="N42" s="186"/>
      <c r="O42" s="219"/>
    </row>
    <row r="43" spans="1:15" ht="15.75">
      <c r="A43" s="320" t="s">
        <v>21</v>
      </c>
      <c r="B43" s="254"/>
      <c r="C43" s="16"/>
      <c r="D43" s="16"/>
      <c r="E43" s="16"/>
      <c r="F43" s="204"/>
      <c r="G43" s="16"/>
      <c r="H43" s="225"/>
      <c r="I43" s="16"/>
      <c r="J43" s="201"/>
      <c r="K43" s="16"/>
      <c r="L43" s="24"/>
      <c r="N43" s="186"/>
      <c r="O43" s="219"/>
    </row>
    <row r="44" spans="1:15" ht="15.75">
      <c r="A44" s="320"/>
      <c r="B44" s="254"/>
      <c r="C44" s="260"/>
      <c r="D44" s="16"/>
      <c r="E44" s="16"/>
      <c r="F44" s="204"/>
      <c r="G44" s="16"/>
      <c r="H44" s="225"/>
      <c r="I44" s="16"/>
      <c r="J44" s="201"/>
      <c r="K44" s="16"/>
      <c r="L44" s="24">
        <f>SUM(F44+H44+I44+J44)</f>
        <v>0</v>
      </c>
      <c r="N44" s="186"/>
      <c r="O44" s="219"/>
    </row>
    <row r="45" spans="1:15" ht="15.75">
      <c r="A45" s="320"/>
      <c r="B45" s="254"/>
      <c r="C45" s="260"/>
      <c r="D45" s="16"/>
      <c r="E45" s="16"/>
      <c r="F45" s="204"/>
      <c r="G45" s="16"/>
      <c r="H45" s="225"/>
      <c r="I45" s="16"/>
      <c r="J45" s="201"/>
      <c r="K45" s="16"/>
      <c r="L45" s="24">
        <f t="shared" ref="L45:L47" si="6">SUM(F45+H45+I45+J45)</f>
        <v>0</v>
      </c>
      <c r="N45" s="186"/>
      <c r="O45" s="219"/>
    </row>
    <row r="46" spans="1:15" ht="15.75">
      <c r="A46" s="320"/>
      <c r="B46" s="254"/>
      <c r="C46" s="260"/>
      <c r="D46" s="16"/>
      <c r="E46" s="16"/>
      <c r="F46" s="204"/>
      <c r="G46" s="16"/>
      <c r="H46" s="225"/>
      <c r="I46" s="16"/>
      <c r="J46" s="201"/>
      <c r="K46" s="16"/>
      <c r="L46" s="24">
        <f t="shared" si="6"/>
        <v>0</v>
      </c>
      <c r="N46" s="186"/>
      <c r="O46" s="219"/>
    </row>
    <row r="47" spans="1:15" ht="15.75">
      <c r="A47" s="320"/>
      <c r="B47" s="9"/>
      <c r="C47" s="260"/>
      <c r="D47" s="16"/>
      <c r="E47" s="59"/>
      <c r="F47" s="209"/>
      <c r="G47" s="59"/>
      <c r="H47" s="226"/>
      <c r="I47" s="59"/>
      <c r="J47" s="201"/>
      <c r="K47" s="16"/>
      <c r="L47" s="24">
        <f t="shared" si="6"/>
        <v>0</v>
      </c>
      <c r="N47" s="186"/>
      <c r="O47" s="219"/>
    </row>
    <row r="48" spans="1:15" ht="15.75">
      <c r="A48" s="320"/>
      <c r="B48" s="267" t="s">
        <v>88</v>
      </c>
      <c r="C48" s="263"/>
      <c r="D48" s="263"/>
      <c r="E48" s="16"/>
      <c r="F48" s="204">
        <f>SUM(F44:F47)</f>
        <v>0</v>
      </c>
      <c r="G48" s="16"/>
      <c r="H48" s="214">
        <f>SUM(H43:H47)</f>
        <v>0</v>
      </c>
      <c r="I48" s="214">
        <f>SUM(I43:I47)</f>
        <v>0</v>
      </c>
      <c r="J48" s="269">
        <f>SUM(J43:J47)</f>
        <v>0</v>
      </c>
      <c r="K48" s="274"/>
      <c r="L48" s="269">
        <f>SUM(L43:L47)</f>
        <v>0</v>
      </c>
      <c r="N48" s="186"/>
      <c r="O48" s="219"/>
    </row>
    <row r="49" spans="1:15" ht="15.75">
      <c r="A49" s="320" t="s">
        <v>22</v>
      </c>
      <c r="B49" s="254"/>
      <c r="C49" s="16"/>
      <c r="D49" s="16"/>
      <c r="E49" s="16"/>
      <c r="F49" s="204"/>
      <c r="G49" s="16"/>
      <c r="H49" s="225"/>
      <c r="I49" s="16"/>
      <c r="J49" s="201"/>
      <c r="K49" s="16"/>
      <c r="L49" s="24"/>
      <c r="N49" s="186"/>
      <c r="O49" s="219"/>
    </row>
    <row r="50" spans="1:15" ht="15.75">
      <c r="A50" s="320"/>
      <c r="B50" s="254"/>
      <c r="C50" s="260"/>
      <c r="D50" s="16"/>
      <c r="E50" s="16"/>
      <c r="F50" s="204"/>
      <c r="G50" s="16"/>
      <c r="H50" s="225"/>
      <c r="I50" s="16"/>
      <c r="J50" s="201"/>
      <c r="K50" s="16"/>
      <c r="L50" s="24">
        <f>F50+H50+I50+J50</f>
        <v>0</v>
      </c>
      <c r="N50" s="186"/>
      <c r="O50" s="219"/>
    </row>
    <row r="51" spans="1:15" ht="15.75">
      <c r="A51" s="320"/>
      <c r="B51" s="254"/>
      <c r="C51" s="260"/>
      <c r="D51" s="16"/>
      <c r="E51" s="16"/>
      <c r="F51" s="204"/>
      <c r="G51" s="16"/>
      <c r="H51" s="225"/>
      <c r="I51" s="16"/>
      <c r="J51" s="201"/>
      <c r="K51" s="16"/>
      <c r="L51" s="24">
        <f t="shared" ref="L51:L53" si="7">F51+H51+I51+J51</f>
        <v>0</v>
      </c>
      <c r="N51" s="186"/>
      <c r="O51" s="219"/>
    </row>
    <row r="52" spans="1:15" ht="15.75">
      <c r="A52" s="320"/>
      <c r="B52" s="254"/>
      <c r="C52" s="260"/>
      <c r="D52" s="16"/>
      <c r="E52" s="16"/>
      <c r="F52" s="204"/>
      <c r="G52" s="16"/>
      <c r="H52" s="225"/>
      <c r="I52" s="16"/>
      <c r="J52" s="201"/>
      <c r="K52" s="16"/>
      <c r="L52" s="24">
        <f t="shared" si="7"/>
        <v>0</v>
      </c>
      <c r="N52" s="186"/>
      <c r="O52" s="219"/>
    </row>
    <row r="53" spans="1:15" ht="15.75">
      <c r="A53" s="320"/>
      <c r="B53" s="254"/>
      <c r="C53" s="260"/>
      <c r="D53" s="16"/>
      <c r="E53" s="16"/>
      <c r="F53" s="204"/>
      <c r="G53" s="16"/>
      <c r="H53" s="225"/>
      <c r="I53" s="16"/>
      <c r="J53" s="201"/>
      <c r="K53" s="16"/>
      <c r="L53" s="24">
        <f t="shared" si="7"/>
        <v>0</v>
      </c>
      <c r="N53" s="186"/>
      <c r="O53" s="219"/>
    </row>
    <row r="54" spans="1:15" ht="15.75">
      <c r="A54" s="320"/>
      <c r="B54" s="254"/>
      <c r="C54" s="261"/>
      <c r="D54" s="16"/>
      <c r="E54" s="16"/>
      <c r="F54" s="204"/>
      <c r="G54" s="59"/>
      <c r="H54" s="226"/>
      <c r="I54" s="59"/>
      <c r="J54" s="200"/>
      <c r="K54" s="16"/>
      <c r="L54" s="24">
        <f>F54+H54+I54+J54</f>
        <v>0</v>
      </c>
      <c r="N54" s="186"/>
      <c r="O54" s="219"/>
    </row>
    <row r="55" spans="1:15" ht="15.75">
      <c r="A55" s="320"/>
      <c r="B55" s="267" t="s">
        <v>88</v>
      </c>
      <c r="C55" s="16"/>
      <c r="D55" s="263"/>
      <c r="E55" s="263"/>
      <c r="F55" s="268">
        <f>SUM(F50:F54)</f>
        <v>0</v>
      </c>
      <c r="G55" s="16"/>
      <c r="H55" s="214">
        <f>SUM(H49:H54)</f>
        <v>0</v>
      </c>
      <c r="I55" s="214">
        <f>SUM(I49:I54)</f>
        <v>0</v>
      </c>
      <c r="J55" s="214">
        <f>SUM(J49:J54)</f>
        <v>0</v>
      </c>
      <c r="K55" s="274"/>
      <c r="L55" s="269">
        <f>SUM(L49:L54)</f>
        <v>0</v>
      </c>
      <c r="N55" s="186"/>
      <c r="O55" s="219"/>
    </row>
    <row r="56" spans="1:15" ht="15.75">
      <c r="A56" s="320"/>
      <c r="B56" s="9"/>
      <c r="C56" s="16"/>
      <c r="D56" s="16"/>
      <c r="E56" s="16"/>
      <c r="F56" s="204"/>
      <c r="G56" s="16"/>
      <c r="H56" s="275"/>
      <c r="I56" s="16"/>
      <c r="J56" s="16"/>
      <c r="K56" s="16"/>
      <c r="L56" s="16"/>
      <c r="N56" s="186"/>
      <c r="O56" s="219"/>
    </row>
    <row r="57" spans="1:15" ht="15.75">
      <c r="A57" s="320" t="s">
        <v>23</v>
      </c>
      <c r="B57" s="254"/>
      <c r="C57" s="16"/>
      <c r="D57" s="16"/>
      <c r="E57" s="16"/>
      <c r="F57" s="204"/>
      <c r="G57" s="16"/>
      <c r="H57" s="225"/>
      <c r="I57" s="16"/>
      <c r="J57" s="201"/>
      <c r="K57" s="16"/>
      <c r="L57" s="24">
        <f t="shared" si="0"/>
        <v>0</v>
      </c>
      <c r="N57" s="186"/>
      <c r="O57" s="219"/>
    </row>
    <row r="58" spans="1:15" ht="15.75">
      <c r="A58" s="320"/>
      <c r="B58" s="254"/>
      <c r="C58" s="16"/>
      <c r="D58" s="16"/>
      <c r="E58" s="16"/>
      <c r="F58" s="204"/>
      <c r="G58" s="16"/>
      <c r="H58" s="225"/>
      <c r="I58" s="16"/>
      <c r="J58" s="201"/>
      <c r="K58" s="16"/>
      <c r="L58" s="24">
        <f>F58+H58+I58+J58</f>
        <v>0</v>
      </c>
      <c r="N58" s="186"/>
      <c r="O58" s="219"/>
    </row>
    <row r="59" spans="1:15" ht="15.75">
      <c r="A59" s="320"/>
      <c r="B59" s="254"/>
      <c r="C59" s="16"/>
      <c r="D59" s="16"/>
      <c r="E59" s="16"/>
      <c r="F59" s="204"/>
      <c r="G59" s="16"/>
      <c r="H59" s="225"/>
      <c r="I59" s="16"/>
      <c r="J59" s="201"/>
      <c r="K59" s="16"/>
      <c r="L59" s="24">
        <f t="shared" ref="L59:L67" si="8">F59+H59+I59+J59</f>
        <v>0</v>
      </c>
      <c r="N59" s="186"/>
      <c r="O59" s="219"/>
    </row>
    <row r="60" spans="1:15" ht="15.75">
      <c r="A60" s="320"/>
      <c r="B60" s="254"/>
      <c r="C60" s="16"/>
      <c r="D60" s="16"/>
      <c r="E60" s="16"/>
      <c r="F60" s="204"/>
      <c r="G60" s="16"/>
      <c r="H60" s="225"/>
      <c r="I60" s="16"/>
      <c r="J60" s="201"/>
      <c r="K60" s="16"/>
      <c r="L60" s="24">
        <f t="shared" si="8"/>
        <v>0</v>
      </c>
      <c r="N60" s="186"/>
      <c r="O60" s="219"/>
    </row>
    <row r="61" spans="1:15" ht="15.75">
      <c r="A61" s="320"/>
      <c r="B61" s="254"/>
      <c r="C61" s="16"/>
      <c r="D61" s="16"/>
      <c r="E61" s="16"/>
      <c r="F61" s="204"/>
      <c r="G61" s="16"/>
      <c r="H61" s="225"/>
      <c r="I61" s="16"/>
      <c r="J61" s="201"/>
      <c r="K61" s="16"/>
      <c r="L61" s="24">
        <f t="shared" si="8"/>
        <v>0</v>
      </c>
      <c r="N61" s="186"/>
      <c r="O61" s="219"/>
    </row>
    <row r="62" spans="1:15" ht="15.75">
      <c r="A62" s="320"/>
      <c r="B62" s="254"/>
      <c r="C62" s="16"/>
      <c r="D62" s="16"/>
      <c r="E62" s="16"/>
      <c r="F62" s="204"/>
      <c r="G62" s="16"/>
      <c r="H62" s="225"/>
      <c r="I62" s="16"/>
      <c r="J62" s="201"/>
      <c r="K62" s="16"/>
      <c r="L62" s="24">
        <f t="shared" si="8"/>
        <v>0</v>
      </c>
      <c r="N62" s="186"/>
      <c r="O62" s="219"/>
    </row>
    <row r="63" spans="1:15" ht="15.75">
      <c r="A63" s="320"/>
      <c r="B63" s="254"/>
      <c r="C63" s="16"/>
      <c r="D63" s="16"/>
      <c r="E63" s="16"/>
      <c r="F63" s="204"/>
      <c r="G63" s="16"/>
      <c r="H63" s="225"/>
      <c r="I63" s="16"/>
      <c r="J63" s="201"/>
      <c r="K63" s="16"/>
      <c r="L63" s="24">
        <f t="shared" si="8"/>
        <v>0</v>
      </c>
      <c r="N63" s="186"/>
      <c r="O63" s="219"/>
    </row>
    <row r="64" spans="1:15" ht="15.75">
      <c r="A64" s="320"/>
      <c r="B64" s="254"/>
      <c r="C64" s="16"/>
      <c r="D64" s="16"/>
      <c r="E64" s="16"/>
      <c r="F64" s="204"/>
      <c r="G64" s="16"/>
      <c r="H64" s="225"/>
      <c r="I64" s="16"/>
      <c r="J64" s="201"/>
      <c r="K64" s="16"/>
      <c r="L64" s="24">
        <f t="shared" si="8"/>
        <v>0</v>
      </c>
      <c r="N64" s="186"/>
      <c r="O64" s="219"/>
    </row>
    <row r="65" spans="1:15" ht="15.75">
      <c r="A65" s="320"/>
      <c r="B65" s="254"/>
      <c r="C65" s="16"/>
      <c r="D65" s="16"/>
      <c r="E65" s="16"/>
      <c r="F65" s="204"/>
      <c r="G65" s="16"/>
      <c r="H65" s="225"/>
      <c r="I65" s="16"/>
      <c r="J65" s="201"/>
      <c r="K65" s="16"/>
      <c r="L65" s="24">
        <f t="shared" si="8"/>
        <v>0</v>
      </c>
      <c r="N65" s="186"/>
      <c r="O65" s="219"/>
    </row>
    <row r="66" spans="1:15" ht="15.75">
      <c r="A66" s="320"/>
      <c r="B66" s="254"/>
      <c r="C66" s="264"/>
      <c r="D66" s="16"/>
      <c r="E66" s="16"/>
      <c r="F66" s="204"/>
      <c r="G66" s="16"/>
      <c r="H66" s="225"/>
      <c r="I66" s="16"/>
      <c r="J66" s="201"/>
      <c r="K66" s="16"/>
      <c r="L66" s="24">
        <f t="shared" si="8"/>
        <v>0</v>
      </c>
      <c r="N66" s="186"/>
      <c r="O66" s="219"/>
    </row>
    <row r="67" spans="1:15" ht="15.75">
      <c r="A67" s="320"/>
      <c r="B67" s="254"/>
      <c r="C67" s="16"/>
      <c r="D67" s="16"/>
      <c r="E67" s="16"/>
      <c r="F67" s="204"/>
      <c r="G67" s="16"/>
      <c r="H67" s="225"/>
      <c r="I67" s="16"/>
      <c r="J67" s="201"/>
      <c r="K67" s="16"/>
      <c r="L67" s="24">
        <f t="shared" si="8"/>
        <v>0</v>
      </c>
      <c r="N67" s="186"/>
      <c r="O67" s="219"/>
    </row>
    <row r="68" spans="1:15" ht="15.75">
      <c r="A68" s="320"/>
      <c r="B68" s="267" t="s">
        <v>88</v>
      </c>
      <c r="C68" s="263"/>
      <c r="D68" s="263"/>
      <c r="E68" s="263"/>
      <c r="F68" s="268">
        <f>SUM(F58:F67)</f>
        <v>0</v>
      </c>
      <c r="G68" s="263"/>
      <c r="H68" s="269">
        <f>SUM(H57:H67)</f>
        <v>0</v>
      </c>
      <c r="I68" s="269">
        <f>SUM(I57:I67)</f>
        <v>0</v>
      </c>
      <c r="J68" s="269">
        <f>SUM(J57:J67)</f>
        <v>0</v>
      </c>
      <c r="K68" s="274"/>
      <c r="L68" s="269">
        <f>SUM(L57:L67)</f>
        <v>0</v>
      </c>
      <c r="N68" s="186"/>
      <c r="O68" s="219"/>
    </row>
    <row r="69" spans="1:15" ht="15.75">
      <c r="A69" s="363"/>
      <c r="B69" s="9"/>
      <c r="C69" s="260"/>
      <c r="D69" s="16"/>
      <c r="E69" s="16"/>
      <c r="F69" s="204"/>
      <c r="G69" s="16"/>
      <c r="H69" s="225"/>
      <c r="I69" s="16"/>
      <c r="J69" s="201"/>
      <c r="K69" s="16"/>
      <c r="L69" s="24">
        <f t="shared" ref="L69:L70" si="9">F69+H69+I69+J69</f>
        <v>0</v>
      </c>
      <c r="N69" s="186"/>
      <c r="O69" s="219"/>
    </row>
    <row r="70" spans="1:15" ht="15.75">
      <c r="A70" s="363"/>
      <c r="B70" s="9"/>
      <c r="C70" s="260"/>
      <c r="D70" s="16"/>
      <c r="E70" s="16"/>
      <c r="F70" s="204"/>
      <c r="G70" s="16"/>
      <c r="H70" s="225"/>
      <c r="I70" s="16"/>
      <c r="J70" s="201"/>
      <c r="K70" s="16"/>
      <c r="L70" s="24">
        <f t="shared" si="9"/>
        <v>0</v>
      </c>
      <c r="N70" s="186"/>
      <c r="O70" s="219"/>
    </row>
    <row r="71" spans="1:15" ht="15.75">
      <c r="A71" s="320" t="s">
        <v>90</v>
      </c>
      <c r="B71" s="254"/>
      <c r="C71" s="16"/>
      <c r="D71" s="16"/>
      <c r="E71" s="16"/>
      <c r="F71" s="204"/>
      <c r="G71" s="16"/>
      <c r="H71" s="225"/>
      <c r="I71" s="16"/>
      <c r="J71" s="201"/>
      <c r="K71" s="16"/>
      <c r="L71" s="24"/>
      <c r="N71" s="186"/>
      <c r="O71" s="219"/>
    </row>
    <row r="72" spans="1:15" ht="15.75">
      <c r="A72" s="320"/>
      <c r="B72" s="254"/>
      <c r="C72" s="260"/>
      <c r="D72" s="16"/>
      <c r="E72" s="16"/>
      <c r="F72" s="204"/>
      <c r="G72" s="16"/>
      <c r="H72" s="225"/>
      <c r="I72" s="16"/>
      <c r="J72" s="201"/>
      <c r="K72" s="16"/>
      <c r="L72" s="24">
        <f>F72+H72+I72+J72</f>
        <v>0</v>
      </c>
      <c r="N72" s="186"/>
      <c r="O72" s="219"/>
    </row>
    <row r="73" spans="1:15" ht="15.75">
      <c r="A73" s="320"/>
      <c r="B73" s="254"/>
      <c r="C73" s="260"/>
      <c r="D73" s="16"/>
      <c r="E73" s="16"/>
      <c r="F73" s="204"/>
      <c r="G73" s="16"/>
      <c r="H73" s="225"/>
      <c r="I73" s="16"/>
      <c r="J73" s="201"/>
      <c r="K73" s="16"/>
      <c r="L73" s="24">
        <f t="shared" ref="L73:L85" si="10">F73+H73+I73+J73</f>
        <v>0</v>
      </c>
      <c r="N73" s="186"/>
      <c r="O73" s="219"/>
    </row>
    <row r="74" spans="1:15" ht="15.75">
      <c r="A74" s="320"/>
      <c r="B74" s="254"/>
      <c r="C74" s="260"/>
      <c r="D74" s="16"/>
      <c r="E74" s="16"/>
      <c r="F74" s="204"/>
      <c r="G74" s="16"/>
      <c r="H74" s="225"/>
      <c r="I74" s="16"/>
      <c r="J74" s="201"/>
      <c r="K74" s="16"/>
      <c r="L74" s="24">
        <f t="shared" si="10"/>
        <v>0</v>
      </c>
      <c r="N74" s="186"/>
      <c r="O74" s="219"/>
    </row>
    <row r="75" spans="1:15" ht="15.75">
      <c r="A75" s="320"/>
      <c r="B75" s="254"/>
      <c r="C75" s="260"/>
      <c r="D75" s="16"/>
      <c r="E75" s="16"/>
      <c r="F75" s="204"/>
      <c r="G75" s="16"/>
      <c r="H75" s="225"/>
      <c r="I75" s="16"/>
      <c r="J75" s="201"/>
      <c r="K75" s="16"/>
      <c r="L75" s="24">
        <f t="shared" si="10"/>
        <v>0</v>
      </c>
      <c r="N75" s="186"/>
      <c r="O75" s="219"/>
    </row>
    <row r="76" spans="1:15" ht="15.75">
      <c r="A76" s="320"/>
      <c r="B76" s="254"/>
      <c r="C76" s="260"/>
      <c r="D76" s="16"/>
      <c r="E76" s="16"/>
      <c r="F76" s="204"/>
      <c r="G76" s="16"/>
      <c r="H76" s="225"/>
      <c r="I76" s="16"/>
      <c r="J76" s="201"/>
      <c r="K76" s="16"/>
      <c r="L76" s="24">
        <f t="shared" si="10"/>
        <v>0</v>
      </c>
      <c r="N76" s="186"/>
      <c r="O76" s="219"/>
    </row>
    <row r="77" spans="1:15" ht="15.75">
      <c r="A77" s="320"/>
      <c r="B77" s="254"/>
      <c r="C77" s="260"/>
      <c r="D77" s="16"/>
      <c r="E77" s="16"/>
      <c r="F77" s="204"/>
      <c r="G77" s="16"/>
      <c r="H77" s="225"/>
      <c r="I77" s="16"/>
      <c r="J77" s="201"/>
      <c r="K77" s="16"/>
      <c r="L77" s="24">
        <f t="shared" si="10"/>
        <v>0</v>
      </c>
      <c r="N77" s="186"/>
      <c r="O77" s="219"/>
    </row>
    <row r="78" spans="1:15" ht="15.75">
      <c r="A78" s="320"/>
      <c r="B78" s="254"/>
      <c r="C78" s="260"/>
      <c r="D78" s="16"/>
      <c r="E78" s="16"/>
      <c r="F78" s="204"/>
      <c r="G78" s="16"/>
      <c r="H78" s="225"/>
      <c r="I78" s="16"/>
      <c r="J78" s="201"/>
      <c r="K78" s="16"/>
      <c r="L78" s="24">
        <f t="shared" si="10"/>
        <v>0</v>
      </c>
      <c r="N78" s="186"/>
      <c r="O78" s="219"/>
    </row>
    <row r="79" spans="1:15" ht="15.75">
      <c r="A79" s="320"/>
      <c r="B79" s="254"/>
      <c r="C79" s="260"/>
      <c r="D79" s="16"/>
      <c r="E79" s="16"/>
      <c r="F79" s="204"/>
      <c r="G79" s="16"/>
      <c r="H79" s="225"/>
      <c r="I79" s="16"/>
      <c r="J79" s="201"/>
      <c r="K79" s="16"/>
      <c r="L79" s="24">
        <f t="shared" si="10"/>
        <v>0</v>
      </c>
      <c r="N79" s="186"/>
      <c r="O79" s="219"/>
    </row>
    <row r="80" spans="1:15" ht="15.75">
      <c r="A80" s="320"/>
      <c r="B80" s="254"/>
      <c r="C80" s="260"/>
      <c r="D80" s="16"/>
      <c r="E80" s="16"/>
      <c r="F80" s="204"/>
      <c r="G80" s="16"/>
      <c r="H80" s="225"/>
      <c r="I80" s="16"/>
      <c r="J80" s="201"/>
      <c r="K80" s="16"/>
      <c r="L80" s="24">
        <f t="shared" si="10"/>
        <v>0</v>
      </c>
      <c r="N80" s="186"/>
      <c r="O80" s="219"/>
    </row>
    <row r="81" spans="1:15" ht="15.75">
      <c r="A81" s="320"/>
      <c r="B81" s="254"/>
      <c r="C81" s="260"/>
      <c r="D81" s="16"/>
      <c r="E81" s="16"/>
      <c r="F81" s="204"/>
      <c r="G81" s="16"/>
      <c r="H81" s="225"/>
      <c r="I81" s="16"/>
      <c r="J81" s="201"/>
      <c r="K81" s="16"/>
      <c r="L81" s="24">
        <f t="shared" si="10"/>
        <v>0</v>
      </c>
      <c r="N81" s="186"/>
      <c r="O81" s="219"/>
    </row>
    <row r="82" spans="1:15" ht="15.75">
      <c r="A82" s="320"/>
      <c r="B82" s="254"/>
      <c r="C82" s="260"/>
      <c r="D82" s="16"/>
      <c r="E82" s="16"/>
      <c r="F82" s="204"/>
      <c r="G82" s="16"/>
      <c r="H82" s="225"/>
      <c r="I82" s="16"/>
      <c r="J82" s="201"/>
      <c r="K82" s="16"/>
      <c r="L82" s="24">
        <f t="shared" si="10"/>
        <v>0</v>
      </c>
      <c r="N82" s="186"/>
      <c r="O82" s="219"/>
    </row>
    <row r="83" spans="1:15" ht="15.75">
      <c r="A83" s="320"/>
      <c r="B83" s="254"/>
      <c r="C83" s="260"/>
      <c r="D83" s="16"/>
      <c r="E83" s="16"/>
      <c r="F83" s="204"/>
      <c r="G83" s="16"/>
      <c r="H83" s="225"/>
      <c r="I83" s="16"/>
      <c r="J83" s="201"/>
      <c r="K83" s="16"/>
      <c r="L83" s="24">
        <f t="shared" si="10"/>
        <v>0</v>
      </c>
      <c r="N83" s="186"/>
      <c r="O83" s="219"/>
    </row>
    <row r="84" spans="1:15" ht="15.75">
      <c r="A84" s="320"/>
      <c r="B84" s="254"/>
      <c r="C84" s="260"/>
      <c r="D84" s="16"/>
      <c r="E84" s="16"/>
      <c r="F84" s="204"/>
      <c r="G84" s="16"/>
      <c r="H84" s="225"/>
      <c r="I84" s="16"/>
      <c r="J84" s="201"/>
      <c r="K84" s="16"/>
      <c r="L84" s="24">
        <f t="shared" si="10"/>
        <v>0</v>
      </c>
      <c r="N84" s="186"/>
      <c r="O84" s="219"/>
    </row>
    <row r="85" spans="1:15" ht="15.75">
      <c r="A85" s="320"/>
      <c r="B85" s="254"/>
      <c r="C85" s="260"/>
      <c r="D85" s="16"/>
      <c r="E85" s="16"/>
      <c r="F85" s="204"/>
      <c r="G85" s="16"/>
      <c r="H85" s="225"/>
      <c r="I85" s="16"/>
      <c r="J85" s="201"/>
      <c r="K85" s="16"/>
      <c r="L85" s="24">
        <f t="shared" si="10"/>
        <v>0</v>
      </c>
      <c r="N85" s="186"/>
      <c r="O85" s="219"/>
    </row>
    <row r="86" spans="1:15" ht="15.75">
      <c r="A86" s="320"/>
      <c r="B86" s="271" t="s">
        <v>88</v>
      </c>
      <c r="C86" s="263"/>
      <c r="D86" s="263"/>
      <c r="E86" s="263"/>
      <c r="F86" s="268">
        <f>SUM(F72:F85)</f>
        <v>0</v>
      </c>
      <c r="G86" s="263"/>
      <c r="H86" s="269">
        <f>SUM(H72:H85)</f>
        <v>0</v>
      </c>
      <c r="I86" s="269">
        <f t="shared" ref="I86" si="11">SUM(I72:I85)</f>
        <v>0</v>
      </c>
      <c r="J86" s="278">
        <f>SUM(J72:J85)</f>
        <v>0</v>
      </c>
      <c r="K86" s="269">
        <f t="shared" ref="K86" si="12">SUM(K83:K84)</f>
        <v>0</v>
      </c>
      <c r="L86" s="269">
        <f>SUM(L72:L85)</f>
        <v>0</v>
      </c>
      <c r="N86" s="186"/>
      <c r="O86" s="219"/>
    </row>
    <row r="87" spans="1:15" ht="15.75">
      <c r="A87" s="320" t="s">
        <v>25</v>
      </c>
      <c r="B87" s="254"/>
      <c r="C87" s="16"/>
      <c r="D87" s="16"/>
      <c r="E87" s="16"/>
      <c r="F87" s="204"/>
      <c r="G87" s="16"/>
      <c r="H87" s="202"/>
      <c r="I87" s="16"/>
      <c r="J87" s="201"/>
      <c r="K87" s="16"/>
      <c r="L87" s="24"/>
      <c r="N87" s="186"/>
      <c r="O87" s="219"/>
    </row>
    <row r="88" spans="1:15" ht="15.75">
      <c r="A88" s="320"/>
      <c r="B88" s="9" t="s">
        <v>91</v>
      </c>
      <c r="C88" s="59"/>
      <c r="D88" s="59"/>
      <c r="E88" s="59"/>
      <c r="F88" s="209"/>
      <c r="G88" s="59"/>
      <c r="H88" s="226"/>
      <c r="I88" s="59"/>
      <c r="J88" s="201"/>
      <c r="K88" s="16"/>
      <c r="L88" s="24">
        <f t="shared" si="0"/>
        <v>0</v>
      </c>
      <c r="N88" s="186"/>
      <c r="O88" s="219"/>
    </row>
    <row r="89" spans="1:15" ht="15.75">
      <c r="A89" s="320"/>
      <c r="B89" s="267" t="s">
        <v>88</v>
      </c>
      <c r="C89" s="16"/>
      <c r="D89" s="16"/>
      <c r="E89" s="16"/>
      <c r="F89" s="204">
        <f>F88+F87</f>
        <v>0</v>
      </c>
      <c r="G89" s="16"/>
      <c r="H89" s="214">
        <f>SUM(H87:H88)</f>
        <v>0</v>
      </c>
      <c r="I89" s="214">
        <f t="shared" ref="I89:J89" si="13">SUM(I87:I88)</f>
        <v>0</v>
      </c>
      <c r="J89" s="214">
        <f t="shared" si="13"/>
        <v>0</v>
      </c>
      <c r="K89" s="274"/>
      <c r="L89" s="269"/>
      <c r="N89" s="186"/>
      <c r="O89" s="219"/>
    </row>
    <row r="90" spans="1:15" ht="15.75">
      <c r="A90" s="320" t="s">
        <v>26</v>
      </c>
      <c r="B90" s="254"/>
      <c r="C90" s="211"/>
      <c r="D90" s="211"/>
      <c r="E90" s="211"/>
      <c r="F90" s="204"/>
      <c r="G90" s="16"/>
      <c r="H90" s="214">
        <f>SUM(H89+H86+H68+H55+H48+H35+H30+H23+H18+H13)</f>
        <v>0</v>
      </c>
      <c r="I90" s="214">
        <f t="shared" ref="I90:J90" si="14">SUM(I89+I86+I68+I55+I48+I35+I30+I23+I18+I13)</f>
        <v>0</v>
      </c>
      <c r="J90" s="214">
        <f t="shared" si="14"/>
        <v>0</v>
      </c>
      <c r="K90" s="215"/>
      <c r="L90" s="214">
        <f>SUM(L89+L86+L68+L68+L55+L55+L48+L42+L35+L30+L23+L18+L13)</f>
        <v>0</v>
      </c>
      <c r="N90" s="186"/>
      <c r="O90" s="220"/>
    </row>
    <row r="91" spans="1:15" ht="15.75">
      <c r="A91" s="9" t="s">
        <v>27</v>
      </c>
      <c r="B91" s="16"/>
      <c r="C91" s="16"/>
      <c r="D91" s="16"/>
      <c r="E91" s="16"/>
      <c r="F91" s="212"/>
      <c r="G91" s="16" t="s">
        <v>28</v>
      </c>
      <c r="H91" s="298">
        <f>H90+I90</f>
        <v>0</v>
      </c>
      <c r="I91" s="299"/>
      <c r="J91" s="201"/>
      <c r="K91" s="16"/>
      <c r="N91" s="111"/>
    </row>
    <row r="92" spans="1:15" ht="15.75">
      <c r="A92" s="9" t="s">
        <v>30</v>
      </c>
      <c r="B92" s="16"/>
      <c r="C92" s="16"/>
      <c r="D92" s="16"/>
      <c r="E92" s="16"/>
      <c r="F92" s="202"/>
      <c r="G92" s="16"/>
      <c r="H92" s="202"/>
      <c r="I92" s="211" t="s">
        <v>32</v>
      </c>
      <c r="J92" s="217">
        <f>J90</f>
        <v>0</v>
      </c>
      <c r="K92" s="16"/>
      <c r="L92" s="24"/>
      <c r="N92" s="111"/>
      <c r="O92" s="183"/>
    </row>
    <row r="93" spans="1:15" ht="15.75">
      <c r="A93" s="56" t="s">
        <v>33</v>
      </c>
      <c r="B93" s="16"/>
      <c r="C93" s="34"/>
      <c r="D93" s="34"/>
      <c r="E93" s="34"/>
      <c r="F93" s="203"/>
      <c r="G93" s="16"/>
      <c r="H93" s="89"/>
      <c r="I93" s="34"/>
      <c r="J93" s="89"/>
      <c r="K93" s="16" t="s">
        <v>34</v>
      </c>
      <c r="L93" s="216">
        <f>H91+J92</f>
        <v>0</v>
      </c>
      <c r="N93" s="221"/>
      <c r="O93" s="183"/>
    </row>
    <row r="94" spans="1:15" ht="18.75">
      <c r="A94" s="364"/>
      <c r="B94" s="13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5">
      <c r="A95" s="289"/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</row>
  </sheetData>
  <pageMargins left="0.7" right="0.7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4"/>
  <sheetViews>
    <sheetView topLeftCell="A17" workbookViewId="0">
      <selection activeCell="O5" sqref="O5"/>
    </sheetView>
  </sheetViews>
  <sheetFormatPr defaultRowHeight="15"/>
  <cols>
    <col min="1" max="1" width="6.140625" customWidth="1"/>
    <col min="2" max="2" width="15" customWidth="1"/>
    <col min="5" max="5" width="15.5703125" customWidth="1"/>
    <col min="12" max="12" width="11.5703125" customWidth="1"/>
    <col min="15" max="15" width="15.85546875" customWidth="1"/>
    <col min="18" max="18" width="11" customWidth="1"/>
    <col min="19" max="19" width="14.85546875" customWidth="1"/>
    <col min="20" max="20" width="18" customWidth="1"/>
  </cols>
  <sheetData>
    <row r="1" spans="2:20" ht="31.5">
      <c r="B1" s="173" t="s">
        <v>0</v>
      </c>
      <c r="O1" s="171" t="s">
        <v>92</v>
      </c>
      <c r="R1" s="316" t="s">
        <v>93</v>
      </c>
      <c r="S1" s="316"/>
      <c r="T1" s="316"/>
    </row>
    <row r="2" spans="2:20" ht="60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R2" s="252" t="s">
        <v>94</v>
      </c>
      <c r="S2" s="251" t="s">
        <v>95</v>
      </c>
      <c r="T2" s="251" t="s">
        <v>96</v>
      </c>
    </row>
    <row r="3" spans="2:20" ht="45" customHeight="1">
      <c r="B3" s="140"/>
      <c r="C3" s="140"/>
      <c r="D3" s="141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R3" s="375" t="s">
        <v>97</v>
      </c>
      <c r="S3" s="371" t="s">
        <v>98</v>
      </c>
      <c r="T3" s="373" t="s">
        <v>99</v>
      </c>
    </row>
    <row r="4" spans="2:20" ht="56.25" customHeight="1">
      <c r="B4" s="370" t="s">
        <v>100</v>
      </c>
      <c r="C4" s="370"/>
      <c r="D4" s="317">
        <f>'A_Pay2&amp;3 Budget Summ-Actual'!$B$7</f>
        <v>0</v>
      </c>
      <c r="E4" s="317"/>
      <c r="F4" s="317"/>
      <c r="G4" s="317"/>
      <c r="H4" s="317"/>
      <c r="I4" s="317"/>
      <c r="J4" s="317"/>
      <c r="K4" s="142"/>
      <c r="L4" s="143" t="s">
        <v>10</v>
      </c>
      <c r="M4" s="144"/>
      <c r="N4" s="144"/>
      <c r="O4" s="199"/>
      <c r="R4" s="376"/>
      <c r="S4" s="372"/>
      <c r="T4" s="374"/>
    </row>
    <row r="5" spans="2:20" ht="45">
      <c r="B5" s="145" t="s">
        <v>101</v>
      </c>
      <c r="C5" s="146"/>
      <c r="D5" s="352">
        <f>'A_Pay2&amp;3 Budget Summ-Actual'!$J$7</f>
        <v>0</v>
      </c>
      <c r="E5" s="318"/>
      <c r="F5" s="318"/>
      <c r="G5" s="318"/>
      <c r="H5" s="318"/>
      <c r="I5" s="318"/>
      <c r="J5" s="318"/>
      <c r="K5" s="318"/>
      <c r="L5" s="318"/>
      <c r="M5" s="5"/>
      <c r="N5" s="5"/>
      <c r="O5" s="147"/>
      <c r="P5" s="5"/>
      <c r="R5" s="252" t="s">
        <v>102</v>
      </c>
      <c r="S5" s="251" t="s">
        <v>103</v>
      </c>
      <c r="T5" s="257" t="s">
        <v>104</v>
      </c>
    </row>
    <row r="6" spans="2:20">
      <c r="R6" s="252" t="s">
        <v>105</v>
      </c>
      <c r="S6" s="251" t="s">
        <v>103</v>
      </c>
      <c r="T6" s="257" t="s">
        <v>106</v>
      </c>
    </row>
    <row r="7" spans="2:20" ht="15.75">
      <c r="B7" s="319" t="s">
        <v>2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</row>
    <row r="8" spans="2:20" ht="15.75">
      <c r="B8" s="320" t="s">
        <v>2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</row>
    <row r="9" spans="2:20" ht="47.25">
      <c r="B9" s="31" t="s">
        <v>2</v>
      </c>
      <c r="C9" s="10"/>
      <c r="D9" s="148"/>
      <c r="E9" s="10"/>
      <c r="F9" s="10"/>
      <c r="G9" s="10"/>
      <c r="H9" s="10"/>
      <c r="I9" s="10"/>
      <c r="J9" s="10"/>
      <c r="K9" s="149">
        <f>IF(O4&gt;90000,O4,IF(O4&gt;50000,O4*0.75,IF(O4&lt;50001,O4/2)))</f>
        <v>0</v>
      </c>
      <c r="L9" s="150" t="s">
        <v>107</v>
      </c>
      <c r="M9" s="151"/>
      <c r="N9" s="151"/>
      <c r="O9" s="321" t="s">
        <v>2</v>
      </c>
    </row>
    <row r="10" spans="2:20" ht="15.75">
      <c r="B10" s="16"/>
      <c r="C10" s="57" t="s">
        <v>108</v>
      </c>
      <c r="D10" s="152"/>
      <c r="E10" s="57" t="s">
        <v>109</v>
      </c>
      <c r="F10" s="58"/>
      <c r="G10" s="59" t="s">
        <v>110</v>
      </c>
      <c r="H10" s="59"/>
      <c r="I10" s="59"/>
      <c r="J10" s="59"/>
      <c r="K10" s="16"/>
      <c r="L10" s="151"/>
      <c r="M10" s="151"/>
      <c r="N10" s="151"/>
      <c r="O10" s="322"/>
    </row>
    <row r="11" spans="2:20" ht="15.75">
      <c r="B11" s="16"/>
      <c r="C11" s="60"/>
      <c r="D11" s="153"/>
      <c r="E11" s="60"/>
      <c r="F11" s="61"/>
      <c r="G11" s="255"/>
      <c r="H11" s="255"/>
      <c r="I11" s="255"/>
      <c r="J11" s="255"/>
      <c r="K11" s="255"/>
      <c r="L11" s="255"/>
      <c r="M11" s="255"/>
      <c r="N11" s="16"/>
      <c r="O11" s="62"/>
    </row>
    <row r="12" spans="2:20" ht="15.75">
      <c r="B12" s="16"/>
      <c r="C12" s="60"/>
      <c r="D12" s="153"/>
      <c r="E12" s="60"/>
      <c r="F12" s="61"/>
      <c r="G12" s="255"/>
      <c r="H12" s="255"/>
      <c r="I12" s="255"/>
      <c r="J12" s="255"/>
      <c r="K12" s="255"/>
      <c r="L12" s="255"/>
      <c r="M12" s="255"/>
      <c r="N12" s="16"/>
      <c r="O12" s="63"/>
    </row>
    <row r="13" spans="2:20" ht="15.75">
      <c r="B13" s="16"/>
      <c r="C13" s="60"/>
      <c r="D13" s="153"/>
      <c r="E13" s="60"/>
      <c r="F13" s="61"/>
      <c r="G13" s="255"/>
      <c r="H13" s="255"/>
      <c r="I13" s="255"/>
      <c r="J13" s="255"/>
      <c r="K13" s="255"/>
      <c r="L13" s="255"/>
      <c r="M13" s="255"/>
      <c r="N13" s="16"/>
      <c r="O13" s="63"/>
    </row>
    <row r="14" spans="2:20" ht="15.75">
      <c r="B14" s="16"/>
      <c r="C14" s="60"/>
      <c r="D14" s="153"/>
      <c r="E14" s="60"/>
      <c r="F14" s="61"/>
      <c r="G14" s="255"/>
      <c r="H14" s="255"/>
      <c r="I14" s="255"/>
      <c r="J14" s="255"/>
      <c r="K14" s="255"/>
      <c r="L14" s="255"/>
      <c r="M14" s="255"/>
      <c r="N14" s="16"/>
      <c r="O14" s="63"/>
    </row>
    <row r="15" spans="2:20" ht="15.75">
      <c r="B15" s="16"/>
      <c r="C15" s="60"/>
      <c r="D15" s="153"/>
      <c r="E15" s="60"/>
      <c r="F15" s="61"/>
      <c r="G15" s="255"/>
      <c r="H15" s="255"/>
      <c r="I15" s="255"/>
      <c r="J15" s="255"/>
      <c r="K15" s="255"/>
      <c r="L15" s="255"/>
      <c r="M15" s="255"/>
      <c r="N15" s="16"/>
      <c r="O15" s="63"/>
    </row>
    <row r="16" spans="2:20" ht="15.75">
      <c r="B16" s="16"/>
      <c r="C16" s="60">
        <v>0</v>
      </c>
      <c r="D16" s="153"/>
      <c r="E16" s="60">
        <v>0</v>
      </c>
      <c r="F16" s="61"/>
      <c r="G16" s="255"/>
      <c r="H16" s="255"/>
      <c r="I16" s="255"/>
      <c r="J16" s="255"/>
      <c r="K16" s="255"/>
      <c r="L16" s="255"/>
      <c r="M16" s="255"/>
      <c r="N16" s="16"/>
      <c r="O16" s="63"/>
    </row>
    <row r="17" spans="2:15" ht="15.75">
      <c r="B17" s="16"/>
      <c r="C17" s="60">
        <v>0</v>
      </c>
      <c r="D17" s="153"/>
      <c r="E17" s="60">
        <v>0</v>
      </c>
      <c r="F17" s="61"/>
      <c r="G17" s="255"/>
      <c r="H17" s="255"/>
      <c r="I17" s="255"/>
      <c r="J17" s="255"/>
      <c r="K17" s="255"/>
      <c r="L17" s="255"/>
      <c r="M17" s="255"/>
      <c r="N17" s="16"/>
      <c r="O17" s="63"/>
    </row>
    <row r="18" spans="2:15" ht="15.75">
      <c r="B18" s="16"/>
      <c r="C18" s="60">
        <v>0</v>
      </c>
      <c r="D18" s="153"/>
      <c r="E18" s="60">
        <v>0</v>
      </c>
      <c r="F18" s="61"/>
      <c r="G18" s="255"/>
      <c r="H18" s="255"/>
      <c r="I18" s="255"/>
      <c r="J18" s="255"/>
      <c r="K18" s="255"/>
      <c r="L18" s="255"/>
      <c r="M18" s="255"/>
      <c r="N18" s="16"/>
      <c r="O18" s="63"/>
    </row>
    <row r="19" spans="2:15" ht="15.75">
      <c r="B19" s="16"/>
      <c r="C19" s="60">
        <v>0</v>
      </c>
      <c r="D19" s="153"/>
      <c r="E19" s="60">
        <v>0</v>
      </c>
      <c r="F19" s="61"/>
      <c r="G19" s="255"/>
      <c r="H19" s="255"/>
      <c r="I19" s="255"/>
      <c r="J19" s="255"/>
      <c r="K19" s="255"/>
      <c r="L19" s="255"/>
      <c r="M19" s="255"/>
      <c r="N19" s="16"/>
      <c r="O19" s="63"/>
    </row>
    <row r="20" spans="2:15" ht="15.75">
      <c r="B20" s="16"/>
      <c r="C20" s="60">
        <v>0</v>
      </c>
      <c r="D20" s="153"/>
      <c r="E20" s="60">
        <v>0</v>
      </c>
      <c r="F20" s="61"/>
      <c r="G20" s="255"/>
      <c r="H20" s="255"/>
      <c r="I20" s="255"/>
      <c r="J20" s="255"/>
      <c r="K20" s="255"/>
      <c r="L20" s="255"/>
      <c r="M20" s="255"/>
      <c r="N20" s="16"/>
      <c r="O20" s="63"/>
    </row>
    <row r="21" spans="2:15" ht="15.75">
      <c r="B21" s="16"/>
      <c r="C21" s="154">
        <v>0</v>
      </c>
      <c r="D21" s="153"/>
      <c r="E21" s="154">
        <v>0</v>
      </c>
      <c r="F21" s="61"/>
      <c r="G21" s="315"/>
      <c r="H21" s="315"/>
      <c r="I21" s="315"/>
      <c r="J21" s="315"/>
      <c r="K21" s="315"/>
      <c r="L21" s="315"/>
      <c r="M21" s="315"/>
      <c r="N21" s="16"/>
      <c r="O21" s="64"/>
    </row>
    <row r="22" spans="2:15" ht="15.75">
      <c r="B22" s="16"/>
      <c r="C22" s="65"/>
      <c r="D22" s="153"/>
      <c r="E22" s="65"/>
      <c r="F22" s="66"/>
      <c r="G22" s="256"/>
      <c r="H22" s="256"/>
      <c r="I22" s="256"/>
      <c r="J22" s="256"/>
      <c r="K22" s="256"/>
      <c r="L22" s="256"/>
      <c r="M22" s="256"/>
      <c r="N22" s="67"/>
      <c r="O22" s="68"/>
    </row>
    <row r="23" spans="2:15" ht="15.75">
      <c r="B23" s="16" t="s">
        <v>111</v>
      </c>
      <c r="C23" s="69">
        <f>SUM(C11:C21)</f>
        <v>0</v>
      </c>
      <c r="D23" s="155" t="e">
        <f>C23/O4</f>
        <v>#DIV/0!</v>
      </c>
      <c r="E23" s="69">
        <f>SUM(E11:E21)</f>
        <v>0</v>
      </c>
      <c r="F23" s="61"/>
      <c r="G23" s="70">
        <f>C23-E23</f>
        <v>0</v>
      </c>
      <c r="H23" s="56" t="s">
        <v>112</v>
      </c>
      <c r="I23" s="34"/>
      <c r="J23" s="16"/>
      <c r="K23" s="71"/>
    </row>
    <row r="24" spans="2:15" ht="63">
      <c r="B24" s="302" t="s">
        <v>113</v>
      </c>
      <c r="C24" s="302"/>
      <c r="D24" s="156"/>
      <c r="E24" s="24"/>
      <c r="F24" s="16"/>
      <c r="G24" s="16"/>
      <c r="H24" s="16"/>
      <c r="I24" s="16"/>
      <c r="J24" s="16"/>
    </row>
    <row r="25" spans="2:15" ht="78.75">
      <c r="B25" s="31" t="s">
        <v>114</v>
      </c>
      <c r="C25" s="31"/>
      <c r="E25" s="353" t="s">
        <v>115</v>
      </c>
      <c r="F25" s="308"/>
      <c r="G25" s="308"/>
      <c r="H25" s="308"/>
      <c r="I25" s="308"/>
      <c r="J25" s="309"/>
      <c r="K25" s="149">
        <f>IF(O4&gt;90000,"$0",IF(O4&gt;50000,O4*0.25,IF(O4&lt;50001,O4/2)))</f>
        <v>0</v>
      </c>
      <c r="L25" s="310" t="s">
        <v>116</v>
      </c>
      <c r="M25" s="310"/>
      <c r="N25" s="311"/>
      <c r="O25" s="191" t="s">
        <v>117</v>
      </c>
    </row>
    <row r="26" spans="2:15" ht="24.75">
      <c r="B26" s="72" t="s">
        <v>118</v>
      </c>
      <c r="C26" s="73"/>
      <c r="J26" s="72"/>
      <c r="K26" s="72"/>
      <c r="L26" s="74"/>
      <c r="M26" s="72"/>
      <c r="N26" s="72"/>
      <c r="O26" s="312" t="s">
        <v>119</v>
      </c>
    </row>
    <row r="27" spans="2:15" ht="15.75">
      <c r="B27" s="16"/>
      <c r="C27" s="75" t="s">
        <v>108</v>
      </c>
      <c r="D27" s="152"/>
      <c r="E27" s="57" t="s">
        <v>109</v>
      </c>
      <c r="F27" s="58"/>
      <c r="G27" s="314" t="s">
        <v>120</v>
      </c>
      <c r="H27" s="314"/>
      <c r="I27" s="314"/>
      <c r="J27" s="314"/>
      <c r="K27" s="314"/>
      <c r="L27" s="314"/>
      <c r="M27" s="314"/>
      <c r="N27" s="16"/>
      <c r="O27" s="313"/>
    </row>
    <row r="28" spans="2:15" ht="15.75">
      <c r="B28" s="77"/>
      <c r="C28" s="60"/>
      <c r="D28" s="153"/>
      <c r="E28" s="60"/>
      <c r="F28" s="61"/>
      <c r="G28" s="255"/>
      <c r="H28" s="255"/>
      <c r="I28" s="255"/>
      <c r="J28" s="255"/>
      <c r="K28" s="255"/>
      <c r="L28" s="255"/>
      <c r="M28" s="255"/>
      <c r="N28" s="77"/>
      <c r="O28" s="78"/>
    </row>
    <row r="29" spans="2:15" ht="15.75">
      <c r="B29" s="77"/>
      <c r="C29" s="60">
        <v>0</v>
      </c>
      <c r="D29" s="153"/>
      <c r="E29" s="60">
        <v>0</v>
      </c>
      <c r="F29" s="61"/>
      <c r="G29" s="255"/>
      <c r="H29" s="255"/>
      <c r="I29" s="255"/>
      <c r="J29" s="255"/>
      <c r="K29" s="255"/>
      <c r="L29" s="255"/>
      <c r="M29" s="255"/>
      <c r="N29" s="77"/>
      <c r="O29" s="79"/>
    </row>
    <row r="30" spans="2:15" ht="15.75">
      <c r="B30" s="77"/>
      <c r="C30" s="60">
        <v>0</v>
      </c>
      <c r="D30" s="153"/>
      <c r="E30" s="60">
        <v>0</v>
      </c>
      <c r="F30" s="61"/>
      <c r="G30" s="255"/>
      <c r="H30" s="255"/>
      <c r="I30" s="255"/>
      <c r="J30" s="255"/>
      <c r="K30" s="255"/>
      <c r="L30" s="255"/>
      <c r="M30" s="255"/>
      <c r="N30" s="77"/>
      <c r="O30" s="79"/>
    </row>
    <row r="31" spans="2:15" ht="15.75">
      <c r="B31" s="77"/>
      <c r="C31" s="60">
        <v>0</v>
      </c>
      <c r="D31" s="153"/>
      <c r="E31" s="60">
        <v>0</v>
      </c>
      <c r="F31" s="61"/>
      <c r="G31" s="255"/>
      <c r="H31" s="255"/>
      <c r="I31" s="255"/>
      <c r="J31" s="255"/>
      <c r="K31" s="255"/>
      <c r="L31" s="255"/>
      <c r="M31" s="255"/>
      <c r="N31" s="77"/>
      <c r="O31" s="79"/>
    </row>
    <row r="32" spans="2:15" ht="15.75">
      <c r="B32" s="77"/>
      <c r="C32" s="60">
        <v>0</v>
      </c>
      <c r="D32" s="157"/>
      <c r="E32" s="60">
        <v>0</v>
      </c>
      <c r="F32" s="88"/>
      <c r="G32" s="255"/>
      <c r="H32" s="255"/>
      <c r="I32" s="255"/>
      <c r="J32" s="255"/>
      <c r="K32" s="255"/>
      <c r="L32" s="255"/>
      <c r="M32" s="255"/>
      <c r="N32" s="16"/>
      <c r="O32" s="79"/>
    </row>
    <row r="33" spans="2:20" ht="15.75">
      <c r="B33" s="77"/>
      <c r="C33" s="60">
        <v>0</v>
      </c>
      <c r="D33" s="157"/>
      <c r="E33" s="60">
        <v>0</v>
      </c>
      <c r="F33" s="88"/>
      <c r="G33" s="255"/>
      <c r="H33" s="255"/>
      <c r="I33" s="255"/>
      <c r="J33" s="255"/>
      <c r="K33" s="255"/>
      <c r="L33" s="255"/>
      <c r="M33" s="255"/>
      <c r="N33" s="16"/>
      <c r="O33" s="79"/>
    </row>
    <row r="34" spans="2:20" ht="15.75">
      <c r="B34" s="77"/>
      <c r="C34" s="60">
        <v>0</v>
      </c>
      <c r="D34" s="157"/>
      <c r="E34" s="60">
        <v>0</v>
      </c>
      <c r="F34" s="88"/>
      <c r="G34" s="255"/>
      <c r="H34" s="255"/>
      <c r="I34" s="255"/>
      <c r="J34" s="255"/>
      <c r="K34" s="255"/>
      <c r="L34" s="255"/>
      <c r="M34" s="255"/>
      <c r="N34" s="16"/>
      <c r="O34" s="79"/>
    </row>
    <row r="35" spans="2:20" ht="15.75">
      <c r="B35" s="77"/>
      <c r="C35" s="60">
        <v>0</v>
      </c>
      <c r="D35" s="157"/>
      <c r="E35" s="60">
        <v>0</v>
      </c>
      <c r="F35" s="88"/>
      <c r="G35" s="255"/>
      <c r="H35" s="255"/>
      <c r="I35" s="255"/>
      <c r="J35" s="255"/>
      <c r="K35" s="255"/>
      <c r="L35" s="255"/>
      <c r="M35" s="255"/>
      <c r="N35" s="16"/>
      <c r="O35" s="79"/>
    </row>
    <row r="36" spans="2:20" ht="15.75">
      <c r="B36" s="77"/>
      <c r="C36" s="60">
        <v>0</v>
      </c>
      <c r="D36" s="157"/>
      <c r="E36" s="60">
        <v>0</v>
      </c>
      <c r="F36" s="88"/>
      <c r="G36" s="255"/>
      <c r="H36" s="255"/>
      <c r="I36" s="255"/>
      <c r="J36" s="255"/>
      <c r="K36" s="255"/>
      <c r="L36" s="255"/>
      <c r="M36" s="255"/>
      <c r="N36" s="16"/>
      <c r="O36" s="79"/>
    </row>
    <row r="37" spans="2:20" ht="15.75">
      <c r="B37" s="77"/>
      <c r="C37" s="60">
        <v>0</v>
      </c>
      <c r="D37" s="157"/>
      <c r="E37" s="60">
        <v>0</v>
      </c>
      <c r="F37" s="88"/>
      <c r="G37" s="255"/>
      <c r="H37" s="255"/>
      <c r="I37" s="255"/>
      <c r="J37" s="255"/>
      <c r="K37" s="255"/>
      <c r="L37" s="255"/>
      <c r="M37" s="255"/>
      <c r="N37" s="16"/>
      <c r="O37" s="79"/>
    </row>
    <row r="38" spans="2:20" ht="15.75">
      <c r="B38" s="77"/>
      <c r="C38" s="60">
        <v>0</v>
      </c>
      <c r="D38" s="157"/>
      <c r="E38" s="60">
        <v>0</v>
      </c>
      <c r="F38" s="88"/>
      <c r="G38" s="255"/>
      <c r="H38" s="255"/>
      <c r="I38" s="255"/>
      <c r="J38" s="255"/>
      <c r="K38" s="255"/>
      <c r="L38" s="255"/>
      <c r="M38" s="255"/>
      <c r="N38" s="16"/>
      <c r="O38" s="79"/>
    </row>
    <row r="39" spans="2:20" ht="15.75">
      <c r="B39" s="77"/>
      <c r="C39" s="60">
        <v>0</v>
      </c>
      <c r="D39" s="157"/>
      <c r="E39" s="60">
        <v>0</v>
      </c>
      <c r="F39" s="88"/>
      <c r="G39" s="255"/>
      <c r="H39" s="255"/>
      <c r="I39" s="255"/>
      <c r="J39" s="255"/>
      <c r="K39" s="255"/>
      <c r="L39" s="255"/>
      <c r="M39" s="255"/>
      <c r="N39" s="16"/>
      <c r="O39" s="79"/>
    </row>
    <row r="40" spans="2:20" ht="15.75">
      <c r="B40" s="77"/>
      <c r="C40" s="60">
        <v>0</v>
      </c>
      <c r="D40" s="157"/>
      <c r="E40" s="60">
        <v>0</v>
      </c>
      <c r="F40" s="88"/>
      <c r="G40" s="255"/>
      <c r="H40" s="255"/>
      <c r="I40" s="255"/>
      <c r="J40" s="255"/>
      <c r="K40" s="255"/>
      <c r="L40" s="255"/>
      <c r="M40" s="255"/>
      <c r="N40" s="16"/>
      <c r="O40" s="79"/>
    </row>
    <row r="41" spans="2:20" ht="15.75">
      <c r="B41" s="77"/>
      <c r="C41" s="60">
        <v>0</v>
      </c>
      <c r="D41" s="157"/>
      <c r="E41" s="60">
        <v>0</v>
      </c>
      <c r="F41" s="88"/>
      <c r="G41" s="255"/>
      <c r="H41" s="255"/>
      <c r="I41" s="255"/>
      <c r="J41" s="255"/>
      <c r="K41" s="255"/>
      <c r="L41" s="255"/>
      <c r="M41" s="255"/>
      <c r="N41" s="16"/>
      <c r="O41" s="79"/>
    </row>
    <row r="42" spans="2:20" ht="15.75">
      <c r="B42" s="77"/>
      <c r="C42" s="60">
        <v>0</v>
      </c>
      <c r="D42" s="157"/>
      <c r="E42" s="60">
        <v>0</v>
      </c>
      <c r="F42" s="88"/>
      <c r="G42" s="255"/>
      <c r="H42" s="255"/>
      <c r="I42" s="255"/>
      <c r="J42" s="255"/>
      <c r="K42" s="255"/>
      <c r="L42" s="255"/>
      <c r="M42" s="255"/>
      <c r="N42" s="16"/>
      <c r="O42" s="79"/>
    </row>
    <row r="43" spans="2:20" ht="15.75">
      <c r="B43" s="77"/>
      <c r="C43" s="60">
        <v>0</v>
      </c>
      <c r="D43" s="157"/>
      <c r="E43" s="60">
        <v>0</v>
      </c>
      <c r="F43" s="88"/>
      <c r="G43" s="255"/>
      <c r="H43" s="255"/>
      <c r="I43" s="255"/>
      <c r="J43" s="255"/>
      <c r="K43" s="255"/>
      <c r="L43" s="255"/>
      <c r="M43" s="255"/>
      <c r="N43" s="16"/>
      <c r="O43" s="79"/>
    </row>
    <row r="44" spans="2:20" ht="15.75">
      <c r="B44" s="77"/>
      <c r="C44" s="60">
        <v>0</v>
      </c>
      <c r="D44" s="153"/>
      <c r="E44" s="60">
        <v>0</v>
      </c>
      <c r="F44" s="61"/>
      <c r="G44" s="255"/>
      <c r="H44" s="255"/>
      <c r="I44" s="255"/>
      <c r="J44" s="255"/>
      <c r="K44" s="255"/>
      <c r="L44" s="255"/>
      <c r="M44" s="255"/>
      <c r="N44" s="77"/>
      <c r="O44" s="79"/>
    </row>
    <row r="45" spans="2:20" ht="15.75">
      <c r="B45" s="77"/>
      <c r="C45" s="60">
        <v>0</v>
      </c>
      <c r="D45" s="153"/>
      <c r="E45" s="60">
        <v>0</v>
      </c>
      <c r="F45" s="61"/>
      <c r="G45" s="255"/>
      <c r="H45" s="255"/>
      <c r="I45" s="255"/>
      <c r="J45" s="255"/>
      <c r="K45" s="255"/>
      <c r="L45" s="255"/>
      <c r="M45" s="255"/>
      <c r="N45" s="77"/>
      <c r="O45" s="79"/>
    </row>
    <row r="46" spans="2:20" ht="15.75">
      <c r="B46" s="77"/>
      <c r="C46" s="60">
        <v>0</v>
      </c>
      <c r="D46" s="153"/>
      <c r="E46" s="60">
        <v>0</v>
      </c>
      <c r="F46" s="61"/>
      <c r="G46" s="255"/>
      <c r="H46" s="255"/>
      <c r="I46" s="255"/>
      <c r="J46" s="255"/>
      <c r="K46" s="255"/>
      <c r="L46" s="255"/>
      <c r="M46" s="255"/>
      <c r="N46" s="77"/>
      <c r="O46" s="79"/>
    </row>
    <row r="47" spans="2:20" ht="15.75">
      <c r="B47" s="77"/>
      <c r="C47" s="60">
        <v>0</v>
      </c>
      <c r="D47" s="153"/>
      <c r="E47" s="60">
        <v>0</v>
      </c>
      <c r="F47" s="61"/>
      <c r="G47" s="305"/>
      <c r="H47" s="306"/>
      <c r="I47" s="306"/>
      <c r="J47" s="306"/>
      <c r="K47" s="306"/>
      <c r="L47" s="306"/>
      <c r="M47" s="306"/>
      <c r="N47" s="77"/>
      <c r="O47" s="80"/>
    </row>
    <row r="48" spans="2:20" ht="15.75">
      <c r="B48" s="81"/>
      <c r="C48" s="65"/>
      <c r="D48" s="158"/>
      <c r="E48" s="65"/>
      <c r="F48" s="66"/>
      <c r="G48" s="82"/>
      <c r="H48" s="256"/>
      <c r="I48" s="256"/>
      <c r="J48" s="256"/>
      <c r="K48" s="256"/>
      <c r="L48" s="256"/>
      <c r="M48" s="256"/>
      <c r="N48" s="81"/>
      <c r="O48" s="83"/>
      <c r="R48" s="250"/>
      <c r="S48" s="250"/>
      <c r="T48" s="250"/>
    </row>
    <row r="49" spans="2:15" ht="15.75">
      <c r="B49" s="16" t="s">
        <v>121</v>
      </c>
      <c r="C49" s="69">
        <f>SUM(C28:C47)</f>
        <v>0</v>
      </c>
      <c r="D49" s="155" t="e">
        <f>C49/O4</f>
        <v>#DIV/0!</v>
      </c>
      <c r="E49" s="69">
        <f>SUM(E28:E47)</f>
        <v>0</v>
      </c>
      <c r="F49" s="85"/>
      <c r="G49" s="86">
        <f>C49-E49</f>
        <v>0</v>
      </c>
      <c r="H49" s="307" t="s">
        <v>2</v>
      </c>
      <c r="I49" s="307"/>
      <c r="J49" s="307"/>
      <c r="K49" s="307"/>
      <c r="L49" s="307"/>
      <c r="M49" s="307"/>
      <c r="N49" s="307"/>
      <c r="O49" s="307"/>
    </row>
    <row r="50" spans="2:15" ht="15.75">
      <c r="B50" s="16" t="s">
        <v>111</v>
      </c>
      <c r="C50" s="69">
        <f>SUM(C49+C23)</f>
        <v>0</v>
      </c>
      <c r="D50" s="159" t="e">
        <f>C50/O4</f>
        <v>#DIV/0!</v>
      </c>
      <c r="E50" s="69">
        <f>SUM(E49+E23)</f>
        <v>0</v>
      </c>
      <c r="F50" s="85"/>
      <c r="G50" s="87">
        <f>G23+G49</f>
        <v>0</v>
      </c>
      <c r="H50" s="34" t="s">
        <v>2</v>
      </c>
      <c r="I50" s="16"/>
      <c r="J50" s="16"/>
      <c r="K50" s="16"/>
      <c r="L50" s="16"/>
      <c r="M50" s="16"/>
      <c r="N50" s="16"/>
      <c r="O50" s="16"/>
    </row>
    <row r="51" spans="2:15" ht="15.75">
      <c r="B51" s="302"/>
      <c r="C51" s="302"/>
      <c r="D51" s="160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</row>
    <row r="52" spans="2:15" ht="15.75">
      <c r="B52" s="303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</row>
    <row r="53" spans="2:15" ht="18">
      <c r="B53" s="174" t="s">
        <v>122</v>
      </c>
      <c r="C53" s="76"/>
      <c r="D53" s="152"/>
      <c r="E53" s="76"/>
      <c r="F53" s="58"/>
      <c r="G53" s="16"/>
      <c r="H53" s="16"/>
      <c r="I53" s="16"/>
      <c r="J53" s="16"/>
      <c r="K53" s="16"/>
      <c r="L53" s="16"/>
      <c r="M53" s="16"/>
      <c r="N53" s="77"/>
      <c r="O53" s="175"/>
    </row>
    <row r="54" spans="2:15" ht="15.75">
      <c r="B54" s="89"/>
    </row>
  </sheetData>
  <mergeCells count="4">
    <mergeCell ref="B4:C4"/>
    <mergeCell ref="S3:S4"/>
    <mergeCell ref="T3:T4"/>
    <mergeCell ref="R3:R4"/>
  </mergeCells>
  <pageMargins left="0.7" right="0.7" top="0.75" bottom="0.75" header="0.3" footer="0.3"/>
  <pageSetup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"/>
  <sheetViews>
    <sheetView workbookViewId="0"/>
  </sheetViews>
  <sheetFormatPr defaultRowHeight="15"/>
  <cols>
    <col min="1" max="1" width="32.5703125" customWidth="1"/>
    <col min="2" max="2" width="18.85546875" customWidth="1"/>
    <col min="3" max="3" width="12.85546875" customWidth="1"/>
    <col min="5" max="5" width="13.5703125" customWidth="1"/>
    <col min="6" max="6" width="22.42578125" customWidth="1"/>
  </cols>
  <sheetData>
    <row r="1" spans="1:7" ht="21">
      <c r="A1" s="354" t="s">
        <v>0</v>
      </c>
      <c r="B1" s="355"/>
      <c r="D1" s="354" t="s">
        <v>123</v>
      </c>
      <c r="E1" s="329"/>
      <c r="F1" s="329"/>
    </row>
    <row r="3" spans="1:7" ht="27">
      <c r="A3" s="92" t="s">
        <v>100</v>
      </c>
      <c r="B3" s="331">
        <f>'A_Pay2&amp;3 Budget Summ-Actual'!$B$7</f>
        <v>0</v>
      </c>
      <c r="C3" s="332"/>
      <c r="D3" s="323" t="s">
        <v>10</v>
      </c>
      <c r="E3" s="324"/>
      <c r="F3" s="197" t="str">
        <f>'A_Pay2&amp;3 Budget Summ-Actual'!D8</f>
        <v>$</v>
      </c>
      <c r="G3" s="176"/>
    </row>
    <row r="4" spans="1:7" ht="31.5">
      <c r="A4" s="92" t="s">
        <v>101</v>
      </c>
      <c r="B4" s="325">
        <f>'A_Pay2&amp;3 Budget Summ-Actual'!$J$7</f>
        <v>0</v>
      </c>
      <c r="C4" s="326"/>
      <c r="D4" s="196"/>
      <c r="E4" s="196"/>
      <c r="F4" s="333" t="s">
        <v>124</v>
      </c>
      <c r="G4" s="333"/>
    </row>
    <row r="5" spans="1:7" ht="120">
      <c r="A5" s="327" t="s">
        <v>125</v>
      </c>
      <c r="B5" s="327"/>
      <c r="C5" s="328"/>
      <c r="D5" s="356" t="s">
        <v>126</v>
      </c>
      <c r="E5" s="330"/>
      <c r="F5" s="194"/>
      <c r="G5" s="195"/>
    </row>
    <row r="6" spans="1:7" ht="51">
      <c r="A6" s="94" t="s">
        <v>127</v>
      </c>
      <c r="B6" s="94" t="s">
        <v>128</v>
      </c>
      <c r="C6" s="94" t="s">
        <v>129</v>
      </c>
      <c r="D6" s="94" t="s">
        <v>2</v>
      </c>
      <c r="E6" s="95" t="s">
        <v>130</v>
      </c>
      <c r="F6" s="248" t="s">
        <v>131</v>
      </c>
      <c r="G6" s="336"/>
    </row>
    <row r="7" spans="1:7" ht="15.75">
      <c r="A7" s="93"/>
      <c r="B7" s="93"/>
      <c r="C7" s="96"/>
      <c r="D7" s="96"/>
      <c r="E7" s="97">
        <v>0</v>
      </c>
      <c r="F7" s="96"/>
      <c r="G7" s="336"/>
    </row>
    <row r="8" spans="1:7" ht="15.75">
      <c r="A8" s="93"/>
      <c r="B8" s="93"/>
      <c r="C8" s="96"/>
      <c r="D8" s="96"/>
      <c r="E8" s="97">
        <f t="shared" ref="E8:E16" si="0">SUM(C8+D8)</f>
        <v>0</v>
      </c>
      <c r="F8" s="96"/>
      <c r="G8" s="336"/>
    </row>
    <row r="9" spans="1:7" ht="15.75">
      <c r="A9" s="93"/>
      <c r="B9" s="93"/>
      <c r="C9" s="96"/>
      <c r="D9" s="96"/>
      <c r="E9" s="97">
        <f t="shared" si="0"/>
        <v>0</v>
      </c>
      <c r="F9" s="96"/>
      <c r="G9" s="336"/>
    </row>
    <row r="10" spans="1:7" ht="15.75">
      <c r="A10" s="93"/>
      <c r="B10" s="93"/>
      <c r="C10" s="96"/>
      <c r="D10" s="96"/>
      <c r="E10" s="97">
        <f t="shared" si="0"/>
        <v>0</v>
      </c>
      <c r="F10" s="96"/>
      <c r="G10" s="336"/>
    </row>
    <row r="11" spans="1:7" ht="15.75">
      <c r="A11" s="93"/>
      <c r="B11" s="93"/>
      <c r="C11" s="96"/>
      <c r="D11" s="96"/>
      <c r="E11" s="97">
        <f t="shared" si="0"/>
        <v>0</v>
      </c>
      <c r="F11" s="96"/>
      <c r="G11" s="336"/>
    </row>
    <row r="12" spans="1:7" ht="15.75">
      <c r="A12" s="93"/>
      <c r="B12" s="93"/>
      <c r="C12" s="96"/>
      <c r="D12" s="96"/>
      <c r="E12" s="97">
        <f t="shared" si="0"/>
        <v>0</v>
      </c>
      <c r="F12" s="96"/>
      <c r="G12" s="336"/>
    </row>
    <row r="13" spans="1:7" ht="15.75">
      <c r="A13" s="93"/>
      <c r="B13" s="93"/>
      <c r="C13" s="96"/>
      <c r="D13" s="96"/>
      <c r="E13" s="97">
        <f t="shared" si="0"/>
        <v>0</v>
      </c>
      <c r="F13" s="96"/>
      <c r="G13" s="336"/>
    </row>
    <row r="14" spans="1:7" ht="15.75">
      <c r="A14" s="93"/>
      <c r="B14" s="93"/>
      <c r="C14" s="96"/>
      <c r="D14" s="96"/>
      <c r="E14" s="97">
        <f t="shared" si="0"/>
        <v>0</v>
      </c>
      <c r="F14" s="96"/>
      <c r="G14" s="336"/>
    </row>
    <row r="15" spans="1:7" ht="15.75">
      <c r="A15" s="93"/>
      <c r="B15" s="93"/>
      <c r="C15" s="96"/>
      <c r="D15" s="96"/>
      <c r="E15" s="97">
        <f t="shared" si="0"/>
        <v>0</v>
      </c>
      <c r="F15" s="96"/>
      <c r="G15" s="336"/>
    </row>
    <row r="16" spans="1:7" ht="15.75">
      <c r="A16" s="93"/>
      <c r="B16" s="93"/>
      <c r="C16" s="96"/>
      <c r="D16" s="96"/>
      <c r="E16" s="98">
        <f t="shared" si="0"/>
        <v>0</v>
      </c>
      <c r="F16" s="96"/>
      <c r="G16" s="336"/>
    </row>
    <row r="17" spans="1:11" ht="26.25">
      <c r="A17" s="92" t="s">
        <v>132</v>
      </c>
      <c r="B17" s="91"/>
      <c r="C17" s="99">
        <f>SUM(C7:C16)</f>
        <v>0</v>
      </c>
      <c r="D17" s="100">
        <f>SUM(D7:D16)</f>
        <v>0</v>
      </c>
      <c r="E17" s="101">
        <f>SUM(E7:E16)</f>
        <v>0</v>
      </c>
      <c r="F17" s="118">
        <f>SUM(F7:F16)</f>
        <v>0</v>
      </c>
      <c r="G17" s="90"/>
    </row>
    <row r="18" spans="1:11" ht="24.75">
      <c r="A18" s="337" t="s">
        <v>2</v>
      </c>
      <c r="B18" s="337"/>
      <c r="C18" s="337"/>
      <c r="D18" s="337"/>
      <c r="E18" s="337"/>
      <c r="F18" s="340" t="s">
        <v>133</v>
      </c>
      <c r="G18" s="342" t="e">
        <f>F3/E17</f>
        <v>#VALUE!</v>
      </c>
    </row>
    <row r="19" spans="1:11">
      <c r="A19" s="338" t="s">
        <v>2</v>
      </c>
      <c r="B19" s="337"/>
      <c r="C19" s="337"/>
      <c r="D19" s="337"/>
      <c r="E19" s="337"/>
      <c r="F19" s="341"/>
      <c r="G19" s="343"/>
    </row>
    <row r="20" spans="1:11">
      <c r="A20" s="339" t="s">
        <v>134</v>
      </c>
      <c r="B20" s="339"/>
      <c r="C20" s="339"/>
      <c r="D20" s="339"/>
      <c r="E20" s="339"/>
    </row>
    <row r="21" spans="1:11" ht="60">
      <c r="A21" s="334" t="s">
        <v>135</v>
      </c>
      <c r="B21" s="335"/>
      <c r="C21" s="162" t="s">
        <v>2</v>
      </c>
      <c r="D21" s="164"/>
      <c r="E21" s="162" t="s">
        <v>2</v>
      </c>
      <c r="F21" s="163"/>
    </row>
    <row r="22" spans="1:11">
      <c r="A22" s="334" t="s">
        <v>2</v>
      </c>
      <c r="B22" s="335"/>
      <c r="C22" s="335"/>
      <c r="D22" s="335"/>
      <c r="E22" s="335"/>
      <c r="F22" s="163"/>
    </row>
    <row r="23" spans="1:11" ht="105">
      <c r="A23" s="334" t="s">
        <v>136</v>
      </c>
      <c r="B23" s="335"/>
      <c r="C23" s="165" t="s">
        <v>137</v>
      </c>
      <c r="D23" s="166"/>
      <c r="E23" s="167" t="s">
        <v>2</v>
      </c>
      <c r="F23" s="168"/>
    </row>
    <row r="24" spans="1:11">
      <c r="A24" s="334" t="s">
        <v>2</v>
      </c>
      <c r="B24" s="335"/>
      <c r="C24" s="335"/>
      <c r="D24" s="335"/>
      <c r="E24" s="335"/>
      <c r="F24" s="344"/>
      <c r="H24" s="337"/>
      <c r="I24" s="337"/>
      <c r="J24" s="337"/>
      <c r="K24" s="337"/>
    </row>
    <row r="25" spans="1:11">
      <c r="A25" s="334" t="s">
        <v>2</v>
      </c>
      <c r="B25" s="335"/>
      <c r="C25" s="335"/>
      <c r="D25" s="335"/>
      <c r="E25" s="335"/>
      <c r="F25" s="335"/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tabSelected="1" workbookViewId="0">
      <selection activeCell="F1" sqref="F1"/>
    </sheetView>
  </sheetViews>
  <sheetFormatPr defaultRowHeight="15"/>
  <cols>
    <col min="2" max="2" width="32.7109375" customWidth="1"/>
    <col min="3" max="3" width="17.7109375" customWidth="1"/>
    <col min="5" max="5" width="14.85546875" customWidth="1"/>
    <col min="8" max="8" width="29.7109375" customWidth="1"/>
  </cols>
  <sheetData>
    <row r="1" spans="1:8" ht="21">
      <c r="A1" s="354" t="s">
        <v>0</v>
      </c>
    </row>
    <row r="2" spans="1:8" ht="15.75">
      <c r="A2" s="56" t="s">
        <v>8</v>
      </c>
      <c r="B2" s="56"/>
      <c r="C2" s="348" t="s">
        <v>138</v>
      </c>
      <c r="D2" s="348"/>
      <c r="E2" s="348"/>
      <c r="F2" s="348"/>
      <c r="G2" s="349"/>
      <c r="H2" s="223" t="str">
        <f>'A_Pay2&amp;3 Budget Summ-Actual'!D8</f>
        <v>$</v>
      </c>
    </row>
    <row r="3" spans="1:8" ht="30">
      <c r="A3" s="103" t="s">
        <v>139</v>
      </c>
      <c r="B3" s="103"/>
      <c r="C3" s="133" t="s">
        <v>2</v>
      </c>
      <c r="D3" s="258" t="s">
        <v>2</v>
      </c>
      <c r="E3" s="103" t="s">
        <v>140</v>
      </c>
      <c r="F3" s="258" t="s">
        <v>141</v>
      </c>
      <c r="G3" s="258" t="s">
        <v>2</v>
      </c>
      <c r="H3" s="258"/>
    </row>
    <row r="4" spans="1:8" ht="15.75">
      <c r="A4" s="227" t="s">
        <v>142</v>
      </c>
      <c r="B4" s="228"/>
      <c r="C4" s="229"/>
      <c r="D4" s="230"/>
      <c r="E4" s="229"/>
      <c r="F4" s="231"/>
      <c r="G4" s="347"/>
      <c r="H4" s="347"/>
    </row>
    <row r="5" spans="1:8">
      <c r="A5" t="s">
        <v>2</v>
      </c>
      <c r="C5" s="104"/>
      <c r="D5" s="104">
        <f>'A_Pay2&amp;3 Budget Summ-Actual'!V12</f>
        <v>0</v>
      </c>
      <c r="E5" s="104">
        <f>D5-C5</f>
        <v>0</v>
      </c>
      <c r="F5" s="105" t="e">
        <f>E5/C5</f>
        <v>#DIV/0!</v>
      </c>
      <c r="G5" s="346"/>
      <c r="H5" s="346"/>
    </row>
    <row r="6" spans="1:8">
      <c r="A6" t="s">
        <v>2</v>
      </c>
      <c r="C6" s="104"/>
      <c r="D6" s="104">
        <f>'A_Pay2&amp;3 Budget Summ-Actual'!V13</f>
        <v>0</v>
      </c>
      <c r="E6" s="104">
        <f t="shared" ref="E6:E17" si="0">D6-C6</f>
        <v>0</v>
      </c>
      <c r="F6" s="105" t="e">
        <f t="shared" ref="F6:F39" si="1">E6/C6</f>
        <v>#DIV/0!</v>
      </c>
      <c r="G6" s="345"/>
      <c r="H6" s="345"/>
    </row>
    <row r="7" spans="1:8">
      <c r="A7" t="s">
        <v>2</v>
      </c>
      <c r="C7" s="104"/>
      <c r="D7" s="104">
        <f>'A_Pay2&amp;3 Budget Summ-Actual'!V14</f>
        <v>0</v>
      </c>
      <c r="E7" s="104">
        <f t="shared" si="0"/>
        <v>0</v>
      </c>
      <c r="F7" s="105" t="e">
        <f t="shared" si="1"/>
        <v>#DIV/0!</v>
      </c>
      <c r="G7" s="345"/>
      <c r="H7" s="345"/>
    </row>
    <row r="8" spans="1:8">
      <c r="A8" t="s">
        <v>19</v>
      </c>
      <c r="C8" s="104"/>
      <c r="D8" s="104">
        <f>'A_Pay2&amp;3 Budget Summ-Actual'!V15</f>
        <v>0</v>
      </c>
      <c r="E8" s="104">
        <f t="shared" si="0"/>
        <v>0</v>
      </c>
      <c r="F8" s="105" t="e">
        <f t="shared" si="1"/>
        <v>#DIV/0!</v>
      </c>
      <c r="G8" s="345"/>
      <c r="H8" s="345"/>
    </row>
    <row r="9" spans="1:8">
      <c r="A9" t="s">
        <v>20</v>
      </c>
      <c r="C9" s="104"/>
      <c r="D9" s="104">
        <f>'A_Pay2&amp;3 Budget Summ-Actual'!V16</f>
        <v>0</v>
      </c>
      <c r="E9" s="104">
        <f t="shared" si="0"/>
        <v>0</v>
      </c>
      <c r="F9" s="105" t="e">
        <f t="shared" si="1"/>
        <v>#DIV/0!</v>
      </c>
      <c r="G9" s="345"/>
      <c r="H9" s="345"/>
    </row>
    <row r="10" spans="1:8">
      <c r="A10" t="s">
        <v>21</v>
      </c>
      <c r="C10" s="104"/>
      <c r="D10" s="104">
        <f>'A_Pay2&amp;3 Budget Summ-Actual'!V17</f>
        <v>0</v>
      </c>
      <c r="E10" s="104">
        <f t="shared" si="0"/>
        <v>0</v>
      </c>
      <c r="F10" s="105" t="e">
        <f t="shared" si="1"/>
        <v>#DIV/0!</v>
      </c>
      <c r="G10" s="345"/>
      <c r="H10" s="345"/>
    </row>
    <row r="11" spans="1:8">
      <c r="A11" t="s">
        <v>22</v>
      </c>
      <c r="C11" s="104"/>
      <c r="D11" s="104">
        <f>'A_Pay2&amp;3 Budget Summ-Actual'!V18</f>
        <v>0</v>
      </c>
      <c r="E11" s="104">
        <f t="shared" si="0"/>
        <v>0</v>
      </c>
      <c r="F11" s="105" t="e">
        <f t="shared" si="1"/>
        <v>#DIV/0!</v>
      </c>
      <c r="G11" s="345"/>
      <c r="H11" s="345"/>
    </row>
    <row r="12" spans="1:8">
      <c r="A12" t="s">
        <v>23</v>
      </c>
      <c r="C12" s="104"/>
      <c r="D12" s="104">
        <f>'A_Pay2&amp;3 Budget Summ-Actual'!V19</f>
        <v>0</v>
      </c>
      <c r="E12" s="104">
        <f t="shared" si="0"/>
        <v>0</v>
      </c>
      <c r="F12" s="105" t="e">
        <f t="shared" si="1"/>
        <v>#DIV/0!</v>
      </c>
      <c r="G12" s="345"/>
      <c r="H12" s="345"/>
    </row>
    <row r="13" spans="1:8">
      <c r="A13" t="s">
        <v>24</v>
      </c>
      <c r="C13" s="104"/>
      <c r="D13" s="104">
        <f>'A_Pay2&amp;3 Budget Summ-Actual'!V20</f>
        <v>0</v>
      </c>
      <c r="E13" s="104">
        <f t="shared" si="0"/>
        <v>0</v>
      </c>
      <c r="F13" s="105" t="e">
        <f t="shared" si="1"/>
        <v>#DIV/0!</v>
      </c>
      <c r="G13" s="345"/>
      <c r="H13" s="345"/>
    </row>
    <row r="14" spans="1:8">
      <c r="A14" s="124" t="s">
        <v>25</v>
      </c>
      <c r="B14" s="124"/>
      <c r="C14" s="108"/>
      <c r="D14" s="108">
        <f>'A_Pay2&amp;3 Budget Summ-Actual'!V21</f>
        <v>0</v>
      </c>
      <c r="E14" s="108">
        <f t="shared" si="0"/>
        <v>0</v>
      </c>
      <c r="F14" s="109" t="e">
        <f t="shared" si="1"/>
        <v>#DIV/0!</v>
      </c>
      <c r="G14" s="345"/>
      <c r="H14" s="345"/>
    </row>
    <row r="15" spans="1:8">
      <c r="A15" t="s">
        <v>27</v>
      </c>
      <c r="C15" s="104">
        <f>SUM(C5:C14)</f>
        <v>0</v>
      </c>
      <c r="D15" s="104">
        <f>'A_Pay2&amp;3 Budget Summ-Actual'!L23</f>
        <v>0</v>
      </c>
      <c r="E15" s="104">
        <f t="shared" si="0"/>
        <v>0</v>
      </c>
      <c r="F15" s="105" t="e">
        <f t="shared" si="1"/>
        <v>#DIV/0!</v>
      </c>
      <c r="G15" s="102"/>
      <c r="H15" s="102"/>
    </row>
    <row r="16" spans="1:8">
      <c r="A16" s="124" t="s">
        <v>30</v>
      </c>
      <c r="B16" s="124"/>
      <c r="C16" s="108"/>
      <c r="D16" s="108">
        <f>'A_Pay2&amp;3 Budget Summ-Actual'!N24</f>
        <v>0</v>
      </c>
      <c r="E16" s="108">
        <f t="shared" si="0"/>
        <v>0</v>
      </c>
      <c r="F16" s="109" t="e">
        <f t="shared" si="1"/>
        <v>#DIV/0!</v>
      </c>
      <c r="G16" s="102"/>
      <c r="H16" s="102"/>
    </row>
    <row r="17" spans="1:8">
      <c r="A17" s="127" t="s">
        <v>143</v>
      </c>
      <c r="B17" s="127"/>
      <c r="C17" s="128">
        <f>SUM(C15+C16)</f>
        <v>0</v>
      </c>
      <c r="D17" s="128">
        <f>'A_Pay2&amp;3 Budget Summ-Actual'!V25</f>
        <v>0</v>
      </c>
      <c r="E17" s="128">
        <f t="shared" si="0"/>
        <v>0</v>
      </c>
      <c r="F17" s="129" t="e">
        <f t="shared" si="1"/>
        <v>#DIV/0!</v>
      </c>
      <c r="G17" s="102"/>
      <c r="H17" s="102"/>
    </row>
    <row r="18" spans="1:8">
      <c r="C18" s="104"/>
      <c r="D18" s="104"/>
      <c r="E18" s="104"/>
      <c r="F18" s="105"/>
      <c r="G18" s="102"/>
      <c r="H18" s="102"/>
    </row>
    <row r="19" spans="1:8" ht="15.75">
      <c r="A19" s="232" t="s">
        <v>144</v>
      </c>
      <c r="B19" s="233"/>
      <c r="C19" s="234"/>
      <c r="D19" s="234"/>
      <c r="E19" s="234"/>
      <c r="F19" s="235"/>
      <c r="G19" s="350"/>
      <c r="H19" s="350"/>
    </row>
    <row r="20" spans="1:8">
      <c r="A20" t="s">
        <v>38</v>
      </c>
      <c r="C20" s="104"/>
      <c r="D20" s="104">
        <f>'A_Pay2&amp;3 Budget Summ-Actual'!N29</f>
        <v>0</v>
      </c>
      <c r="E20" s="104">
        <f>D20-C20</f>
        <v>0</v>
      </c>
      <c r="F20" s="105" t="e">
        <f t="shared" si="1"/>
        <v>#DIV/0!</v>
      </c>
      <c r="G20" s="345"/>
      <c r="H20" s="345"/>
    </row>
    <row r="21" spans="1:8">
      <c r="A21" t="s">
        <v>40</v>
      </c>
      <c r="C21" s="104"/>
      <c r="D21" s="104">
        <f>'A_Pay2&amp;3 Budget Summ-Actual'!N30</f>
        <v>0</v>
      </c>
      <c r="E21" s="104">
        <f>D21-C21</f>
        <v>0</v>
      </c>
      <c r="F21" s="105" t="e">
        <f t="shared" si="1"/>
        <v>#DIV/0!</v>
      </c>
      <c r="G21" s="345"/>
      <c r="H21" s="345"/>
    </row>
    <row r="22" spans="1:8">
      <c r="A22" t="s">
        <v>42</v>
      </c>
      <c r="C22" s="108"/>
      <c r="D22" s="108">
        <f>'A_Pay2&amp;3 Budget Summ-Actual'!N31</f>
        <v>0</v>
      </c>
      <c r="E22" s="108">
        <f>D22-C22</f>
        <v>0</v>
      </c>
      <c r="F22" s="109" t="e">
        <f t="shared" si="1"/>
        <v>#DIV/0!</v>
      </c>
      <c r="G22" s="345"/>
      <c r="H22" s="345"/>
    </row>
    <row r="23" spans="1:8">
      <c r="A23" t="s">
        <v>145</v>
      </c>
      <c r="C23" s="108"/>
      <c r="D23" s="108">
        <f>'A_Pay2&amp;3 Budget Summ-Actual'!N32</f>
        <v>0</v>
      </c>
      <c r="E23" s="108">
        <f>D23-C23</f>
        <v>0</v>
      </c>
      <c r="F23" s="109" t="e">
        <f t="shared" si="1"/>
        <v>#DIV/0!</v>
      </c>
      <c r="H23" s="102"/>
    </row>
    <row r="24" spans="1:8">
      <c r="A24" s="107" t="s">
        <v>146</v>
      </c>
      <c r="C24" s="139">
        <f>SUM(C20:C23)</f>
        <v>0</v>
      </c>
      <c r="D24" s="139">
        <f>SUM(D20:D23)</f>
        <v>0</v>
      </c>
      <c r="E24" s="108">
        <f>D24-C24</f>
        <v>0</v>
      </c>
      <c r="F24" s="109" t="e">
        <f t="shared" si="1"/>
        <v>#DIV/0!</v>
      </c>
      <c r="G24" s="102"/>
      <c r="H24" s="102"/>
    </row>
    <row r="25" spans="1:8">
      <c r="A25" s="106" t="s">
        <v>147</v>
      </c>
      <c r="C25" s="104"/>
      <c r="D25" s="104"/>
      <c r="E25" s="104"/>
      <c r="F25" s="105"/>
      <c r="G25" s="102"/>
      <c r="H25" s="102"/>
    </row>
    <row r="26" spans="1:8">
      <c r="A26" s="107" t="s">
        <v>49</v>
      </c>
      <c r="C26" s="104"/>
      <c r="D26" s="104">
        <f>'A_Pay2&amp;3 Budget Summ-Actual'!H34</f>
        <v>0</v>
      </c>
      <c r="E26" s="104">
        <f t="shared" ref="E26:E40" si="2">D26-C26</f>
        <v>0</v>
      </c>
      <c r="F26" s="105" t="e">
        <f t="shared" si="1"/>
        <v>#DIV/0!</v>
      </c>
      <c r="G26" s="345"/>
      <c r="H26" s="345"/>
    </row>
    <row r="27" spans="1:8">
      <c r="A27" s="107" t="s">
        <v>51</v>
      </c>
      <c r="C27" s="104"/>
      <c r="D27" s="104">
        <f>'A_Pay2&amp;3 Budget Summ-Actual'!H35</f>
        <v>0</v>
      </c>
      <c r="E27" s="104">
        <f t="shared" si="2"/>
        <v>0</v>
      </c>
      <c r="F27" s="105" t="e">
        <f t="shared" si="1"/>
        <v>#DIV/0!</v>
      </c>
      <c r="G27" s="345"/>
      <c r="H27" s="345"/>
    </row>
    <row r="28" spans="1:8">
      <c r="A28" s="107" t="s">
        <v>53</v>
      </c>
      <c r="C28" s="104"/>
      <c r="D28" s="104">
        <f>'A_Pay2&amp;3 Budget Summ-Actual'!H36</f>
        <v>0</v>
      </c>
      <c r="E28" s="104">
        <f t="shared" si="2"/>
        <v>0</v>
      </c>
      <c r="F28" s="105" t="e">
        <f t="shared" si="1"/>
        <v>#DIV/0!</v>
      </c>
      <c r="G28" s="345"/>
      <c r="H28" s="345"/>
    </row>
    <row r="29" spans="1:8">
      <c r="A29" s="107" t="s">
        <v>2</v>
      </c>
      <c r="C29" s="104"/>
      <c r="D29" s="104">
        <f>'A_Pay2&amp;3 Budget Summ-Actual'!H37</f>
        <v>0</v>
      </c>
      <c r="E29" s="104">
        <f t="shared" si="2"/>
        <v>0</v>
      </c>
      <c r="F29" s="105" t="e">
        <f t="shared" si="1"/>
        <v>#DIV/0!</v>
      </c>
      <c r="G29" s="345"/>
      <c r="H29" s="345"/>
    </row>
    <row r="30" spans="1:8">
      <c r="A30" s="107" t="s">
        <v>2</v>
      </c>
      <c r="C30" s="104"/>
      <c r="D30" s="104">
        <f>'A_Pay2&amp;3 Budget Summ-Actual'!H38</f>
        <v>0</v>
      </c>
      <c r="E30" s="104">
        <f t="shared" si="2"/>
        <v>0</v>
      </c>
      <c r="F30" s="105" t="e">
        <f t="shared" si="1"/>
        <v>#DIV/0!</v>
      </c>
      <c r="G30" s="345"/>
      <c r="H30" s="345"/>
    </row>
    <row r="31" spans="1:8">
      <c r="A31" s="107" t="s">
        <v>2</v>
      </c>
      <c r="C31" s="104"/>
      <c r="D31" s="104">
        <f>'A_Pay2&amp;3 Budget Summ-Actual'!H39</f>
        <v>0</v>
      </c>
      <c r="E31" s="104">
        <f t="shared" si="2"/>
        <v>0</v>
      </c>
      <c r="F31" s="105" t="e">
        <f t="shared" si="1"/>
        <v>#DIV/0!</v>
      </c>
      <c r="G31" s="345"/>
      <c r="H31" s="345"/>
    </row>
    <row r="32" spans="1:8">
      <c r="A32" s="107" t="s">
        <v>58</v>
      </c>
      <c r="C32" s="104"/>
      <c r="D32" s="104">
        <f>'A_Pay2&amp;3 Budget Summ-Actual'!H40</f>
        <v>0</v>
      </c>
      <c r="E32" s="104">
        <f t="shared" si="2"/>
        <v>0</v>
      </c>
      <c r="F32" s="105" t="e">
        <f t="shared" si="1"/>
        <v>#DIV/0!</v>
      </c>
      <c r="G32" s="345"/>
      <c r="H32" s="345"/>
    </row>
    <row r="33" spans="1:8">
      <c r="A33" s="125" t="s">
        <v>60</v>
      </c>
      <c r="B33" s="124"/>
      <c r="C33" s="108"/>
      <c r="D33" s="108">
        <f>'A_Pay2&amp;3 Budget Summ-Actual'!H41</f>
        <v>0</v>
      </c>
      <c r="E33" s="108">
        <f t="shared" si="2"/>
        <v>0</v>
      </c>
      <c r="F33" s="109" t="e">
        <f t="shared" si="1"/>
        <v>#DIV/0!</v>
      </c>
      <c r="G33" s="345"/>
      <c r="H33" s="345"/>
    </row>
    <row r="34" spans="1:8">
      <c r="A34" s="107" t="s">
        <v>148</v>
      </c>
      <c r="C34" s="137">
        <f>C24</f>
        <v>0</v>
      </c>
      <c r="D34" s="137">
        <f>D24</f>
        <v>0</v>
      </c>
      <c r="E34" s="137">
        <f>E24</f>
        <v>0</v>
      </c>
      <c r="F34" s="138"/>
      <c r="H34" s="102"/>
    </row>
    <row r="35" spans="1:8">
      <c r="A35" t="s">
        <v>149</v>
      </c>
      <c r="C35" s="104">
        <f>SUM(C26:C33)</f>
        <v>0</v>
      </c>
      <c r="D35" s="104">
        <f>SUM(D26:D33)</f>
        <v>0</v>
      </c>
      <c r="E35" s="104">
        <f t="shared" si="2"/>
        <v>0</v>
      </c>
      <c r="F35" s="105" t="e">
        <f t="shared" si="1"/>
        <v>#DIV/0!</v>
      </c>
      <c r="G35" s="102"/>
      <c r="H35" s="102"/>
    </row>
    <row r="36" spans="1:8">
      <c r="A36" t="s">
        <v>2</v>
      </c>
      <c r="C36" s="104">
        <f>C16</f>
        <v>0</v>
      </c>
      <c r="D36" s="104">
        <f>D16</f>
        <v>0</v>
      </c>
      <c r="E36" s="104">
        <f t="shared" si="2"/>
        <v>0</v>
      </c>
      <c r="F36" s="105" t="e">
        <f t="shared" si="1"/>
        <v>#DIV/0!</v>
      </c>
      <c r="G36" s="102"/>
      <c r="H36" s="102"/>
    </row>
    <row r="37" spans="1:8">
      <c r="A37" s="107" t="s">
        <v>150</v>
      </c>
      <c r="C37" s="104">
        <f>SUM(C34:C36)</f>
        <v>0</v>
      </c>
      <c r="D37" s="104">
        <f>SUM(D34:D36)</f>
        <v>0</v>
      </c>
      <c r="E37" s="104">
        <f t="shared" si="2"/>
        <v>0</v>
      </c>
      <c r="F37" s="105"/>
      <c r="H37" s="102"/>
    </row>
    <row r="38" spans="1:8">
      <c r="A38" s="279" t="s">
        <v>2</v>
      </c>
      <c r="B38" s="124"/>
      <c r="C38" s="126" t="str">
        <f>'A_Pay2&amp;3 Budget Summ-Actual'!D8</f>
        <v>$</v>
      </c>
      <c r="D38" s="126">
        <f>'A_Pay2&amp;3 Budget Summ-Actual'!D45</f>
        <v>0</v>
      </c>
      <c r="E38" s="108" t="e">
        <f t="shared" si="2"/>
        <v>#VALUE!</v>
      </c>
      <c r="F38" s="109" t="e">
        <f t="shared" si="1"/>
        <v>#VALUE!</v>
      </c>
      <c r="G38" s="346"/>
      <c r="H38" s="346"/>
    </row>
    <row r="39" spans="1:8">
      <c r="A39" s="127" t="s">
        <v>151</v>
      </c>
      <c r="B39" s="127"/>
      <c r="C39" s="128" t="e">
        <f>SUM(C34+C35+C36+C38)</f>
        <v>#VALUE!</v>
      </c>
      <c r="D39" s="128">
        <f>'A_Pay2&amp;3 Budget Summ-Actual'!H46</f>
        <v>0</v>
      </c>
      <c r="E39" s="128" t="e">
        <f t="shared" si="2"/>
        <v>#VALUE!</v>
      </c>
      <c r="F39" s="105" t="e">
        <f t="shared" si="1"/>
        <v>#VALUE!</v>
      </c>
      <c r="G39" s="102"/>
      <c r="H39" s="102"/>
    </row>
    <row r="40" spans="1:8">
      <c r="A40" s="127" t="s">
        <v>152</v>
      </c>
      <c r="C40" s="117" t="e">
        <f>C39-C17</f>
        <v>#VALUE!</v>
      </c>
      <c r="D40" s="193">
        <f>D39-D17</f>
        <v>0</v>
      </c>
      <c r="E40" s="128" t="e">
        <f t="shared" si="2"/>
        <v>#VALUE!</v>
      </c>
      <c r="F40" s="105" t="e">
        <f>D40/D17</f>
        <v>#DIV/0!</v>
      </c>
      <c r="G40" s="102"/>
      <c r="H40" s="102"/>
    </row>
    <row r="42" spans="1:8">
      <c r="A42" t="s">
        <v>153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d7210-7cac-4502-9132-3d848b2ae8d9" xsi:nil="true"/>
    <lcf76f155ced4ddcb4097134ff3c332f xmlns="a4d9325b-adfd-44f3-b874-2f597f56e54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792C019321EE49BCD8ED1DBDDC1E14" ma:contentTypeVersion="14" ma:contentTypeDescription="Create a new document." ma:contentTypeScope="" ma:versionID="8086cb892f5bed8d1a79cdb0c4ea52c6">
  <xsd:schema xmlns:xsd="http://www.w3.org/2001/XMLSchema" xmlns:xs="http://www.w3.org/2001/XMLSchema" xmlns:p="http://schemas.microsoft.com/office/2006/metadata/properties" xmlns:ns2="a4d9325b-adfd-44f3-b874-2f597f56e54f" xmlns:ns3="f5ed7210-7cac-4502-9132-3d848b2ae8d9" targetNamespace="http://schemas.microsoft.com/office/2006/metadata/properties" ma:root="true" ma:fieldsID="a1b599fea0e77471e1bbbb79aa598c4c" ns2:_="" ns3:_="">
    <xsd:import namespace="a4d9325b-adfd-44f3-b874-2f597f56e54f"/>
    <xsd:import namespace="f5ed7210-7cac-4502-9132-3d848b2ae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9325b-adfd-44f3-b874-2f597f56e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6a72e9-a89e-4fd6-a114-f4fc587fa1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d7210-7cac-4502-9132-3d848b2ae8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b80b83-8b4e-48ac-8a1a-dc2b2be6f81d}" ma:internalName="TaxCatchAll" ma:showField="CatchAllData" ma:web="f5ed7210-7cac-4502-9132-3d848b2ae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87E38-9856-4785-ADCD-1E9671B26879}">
  <ds:schemaRefs>
    <ds:schemaRef ds:uri="http://schemas.microsoft.com/office/2006/metadata/properties"/>
    <ds:schemaRef ds:uri="http://schemas.microsoft.com/office/infopath/2007/PartnerControls"/>
    <ds:schemaRef ds:uri="f5ed7210-7cac-4502-9132-3d848b2ae8d9"/>
    <ds:schemaRef ds:uri="a4d9325b-adfd-44f3-b874-2f597f56e54f"/>
  </ds:schemaRefs>
</ds:datastoreItem>
</file>

<file path=customXml/itemProps2.xml><?xml version="1.0" encoding="utf-8"?>
<ds:datastoreItem xmlns:ds="http://schemas.openxmlformats.org/officeDocument/2006/customXml" ds:itemID="{FFDA52E5-1ED7-413E-839C-A109A5133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9325b-adfd-44f3-b874-2f597f56e54f"/>
    <ds:schemaRef ds:uri="f5ed7210-7cac-4502-9132-3d848b2ae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BB4776-3B2A-46FC-990C-FD0FA6830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A_Pay2&amp;3 Budget Summ-Actual</vt:lpstr>
      <vt:lpstr>A-Pay 2&amp;3Expense Detail List</vt:lpstr>
      <vt:lpstr>B_Pay 1,2,3-Match Update</vt:lpstr>
      <vt:lpstr>Pay2&amp;3-D-Attendance</vt:lpstr>
      <vt:lpstr>Pay 3-Variance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Intern2</dc:creator>
  <cp:keywords/>
  <dc:description/>
  <cp:lastModifiedBy>Beatriz Ramirez</cp:lastModifiedBy>
  <cp:revision/>
  <dcterms:created xsi:type="dcterms:W3CDTF">2013-05-30T17:31:45Z</dcterms:created>
  <dcterms:modified xsi:type="dcterms:W3CDTF">2026-04-21T16:52:36Z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0x0101006D792C019321EE49BCD8ED1DBDDC1E14</vt:lpwstr>
  </property>
</Properties>
</file>