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unitedarts-my.sharepoint.com/personal/trudy_unitedarts_cc/Documents/"/>
    </mc:Choice>
  </mc:AlternateContent>
  <xr:revisionPtr revIDLastSave="0" documentId="8_{D2CFC071-12CF-4958-B2D8-A9D0AFF8629F}" xr6:coauthVersionLast="47" xr6:coauthVersionMax="47" xr10:uidLastSave="{00000000-0000-0000-0000-000000000000}"/>
  <bookViews>
    <workbookView xWindow="-109" yWindow="-109" windowWidth="26301" windowHeight="14169" xr2:uid="{47AC2628-EC63-498E-A0E4-8A12985A91A9}"/>
  </bookViews>
  <sheets>
    <sheet name="FY27CT Request Amount" sheetId="3" r:id="rId1"/>
  </sheets>
  <definedNames>
    <definedName name="_xlnm.Print_Area" localSheetId="0">'FY27CT Request Amount'!$A$1:$G$32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 l="1"/>
  <c r="C13" i="3"/>
  <c r="B21" i="3"/>
  <c r="G27" i="3"/>
  <c r="G26" i="3"/>
  <c r="G25" i="3"/>
  <c r="B19" i="3"/>
  <c r="D44" i="3"/>
  <c r="D43" i="3"/>
  <c r="D42" i="3"/>
  <c r="A42" i="3" s="1"/>
  <c r="A44" i="3"/>
  <c r="A43" i="3"/>
  <c r="B25" i="3" l="1"/>
  <c r="D25" i="3" s="1"/>
  <c r="B27" i="3"/>
  <c r="D27" i="3" s="1"/>
  <c r="B26" i="3"/>
  <c r="D26" i="3" s="1"/>
  <c r="G21" i="3"/>
  <c r="G20" i="3"/>
  <c r="G19" i="3"/>
  <c r="B20" i="3"/>
  <c r="D21" i="3"/>
  <c r="D20" i="3"/>
  <c r="D19" i="3"/>
  <c r="E19" i="3" l="1"/>
  <c r="F19" i="3"/>
  <c r="E20" i="3"/>
  <c r="F20" i="3"/>
  <c r="E21" i="3"/>
  <c r="F21" i="3"/>
  <c r="E26" i="3"/>
  <c r="F26" i="3"/>
  <c r="E27" i="3"/>
  <c r="F27" i="3"/>
  <c r="E25" i="3"/>
  <c r="F25" i="3"/>
</calcChain>
</file>

<file path=xl/sharedStrings.xml><?xml version="1.0" encoding="utf-8"?>
<sst xmlns="http://schemas.openxmlformats.org/spreadsheetml/2006/main" count="54" uniqueCount="47">
  <si>
    <t>FY27 Cultural Tourism Funding - Form to Calculate Maximum Funding Request Amount</t>
  </si>
  <si>
    <t xml:space="preserve"> REFERENCE: FY27 CT REQUEST LEVELS</t>
  </si>
  <si>
    <t>DIRECTIONS:</t>
  </si>
  <si>
    <t>Request Category</t>
  </si>
  <si>
    <t>Minimum Request</t>
  </si>
  <si>
    <t>Maximum Request</t>
  </si>
  <si>
    <r>
      <rPr>
        <sz val="12"/>
        <color rgb="FF000000"/>
        <rFont val="Calibri"/>
        <scheme val="minor"/>
      </rPr>
      <t xml:space="preserve">Applicants may apply under any ONE of the request levels listed below that is eligible, based on prior year operating revenue. Request levels are also subject to different levels of requirements and scores in the application and evaluation matrix. 
To determine the maximum request amount for each level, complete </t>
    </r>
    <r>
      <rPr>
        <b/>
        <sz val="12"/>
        <color rgb="FF000000"/>
        <rFont val="Calibri"/>
        <scheme val="minor"/>
      </rPr>
      <t>PART A</t>
    </r>
    <r>
      <rPr>
        <sz val="12"/>
        <color rgb="FF000000"/>
        <rFont val="Calibri"/>
        <scheme val="minor"/>
      </rPr>
      <t xml:space="preserve"> of this form. Please note your fiscal year-end and the </t>
    </r>
    <r>
      <rPr>
        <b/>
        <sz val="12"/>
        <color rgb="FF000000"/>
        <rFont val="Calibri"/>
        <scheme val="minor"/>
      </rPr>
      <t>operating revenue cash</t>
    </r>
    <r>
      <rPr>
        <sz val="12"/>
        <color rgb="FF000000"/>
        <rFont val="Calibri"/>
        <scheme val="minor"/>
      </rPr>
      <t xml:space="preserve"> reported on your most recent completed fiscal year (IRS Form 990). Request amount may not be greater than 25% (large), 30% (medium), or 35% (small) of your prior year total operating revenue – cash. </t>
    </r>
  </si>
  <si>
    <t>Large (25%)</t>
  </si>
  <si>
    <t xml:space="preserve">Medium (30%) </t>
  </si>
  <si>
    <t>Small (35%)</t>
  </si>
  <si>
    <t>Organization Name</t>
  </si>
  <si>
    <t>Your organization name here</t>
  </si>
  <si>
    <r>
      <rPr>
        <b/>
        <sz val="14"/>
        <color rgb="FF000000"/>
        <rFont val="Calibri"/>
        <scheme val="minor"/>
      </rPr>
      <t xml:space="preserve">PART A:  </t>
    </r>
    <r>
      <rPr>
        <b/>
        <sz val="14"/>
        <color rgb="FF0070C0"/>
        <rFont val="Calibri"/>
      </rPr>
      <t>TO BE COMPLETED BY APPLICANT</t>
    </r>
  </si>
  <si>
    <t xml:space="preserve">Which Document did you use for the total * </t>
  </si>
  <si>
    <r>
      <rPr>
        <b/>
        <sz val="11"/>
        <color rgb="FF000000"/>
        <rFont val="Calibri"/>
        <scheme val="minor"/>
      </rPr>
      <t>*</t>
    </r>
    <r>
      <rPr>
        <sz val="11"/>
        <color rgb="FF000000"/>
        <rFont val="Calibri"/>
        <scheme val="minor"/>
      </rPr>
      <t xml:space="preserve"> Financial documents for this total can be an Audit, 990, or profit &amp; loss statement.  Must be the same source for all three years or be explained in the note section below. Upload these financials in application.</t>
    </r>
  </si>
  <si>
    <t>Operating Revenue - Cash on Form 990</t>
  </si>
  <si>
    <t>3-year Revenue Average</t>
  </si>
  <si>
    <t>Most Recent FY</t>
  </si>
  <si>
    <t xml:space="preserve">  PART B</t>
  </si>
  <si>
    <r>
      <rPr>
        <b/>
        <sz val="16"/>
        <color rgb="FF000000"/>
        <rFont val="Calibri"/>
        <scheme val="minor"/>
      </rPr>
      <t xml:space="preserve"> 3 Year Average - REQUEST CALCULATIONS- ELIGIBLE OPTIONS FOR APPLICANT'S MAXIMUM REQUEST LEVEL</t>
    </r>
    <r>
      <rPr>
        <b/>
        <sz val="14"/>
        <color rgb="FF000000"/>
        <rFont val="Calibri"/>
        <scheme val="minor"/>
      </rPr>
      <t xml:space="preserve">  </t>
    </r>
    <r>
      <rPr>
        <b/>
        <sz val="14"/>
        <color rgb="FF000000"/>
        <rFont val="Wingdings"/>
      </rPr>
      <t>ê</t>
    </r>
  </si>
  <si>
    <r>
      <rPr>
        <b/>
        <sz val="12"/>
        <color rgb="FF000000"/>
        <rFont val="Calibri"/>
        <scheme val="minor"/>
      </rPr>
      <t xml:space="preserve">Operating Revenue 
3 YR AVG
</t>
    </r>
    <r>
      <rPr>
        <sz val="12"/>
        <color rgb="FF000000"/>
        <rFont val="Calibri"/>
        <scheme val="minor"/>
      </rPr>
      <t>(as noted by applicant)</t>
    </r>
  </si>
  <si>
    <t>Request Category 
Percentage</t>
  </si>
  <si>
    <t>% as Amount of Operating Revenue (Cash)</t>
  </si>
  <si>
    <t>Eligibility</t>
  </si>
  <si>
    <r>
      <rPr>
        <b/>
        <sz val="14"/>
        <color theme="1"/>
        <rFont val="Calibri"/>
        <family val="2"/>
        <scheme val="minor"/>
      </rPr>
      <t xml:space="preserve">Maximum Request </t>
    </r>
    <r>
      <rPr>
        <b/>
        <sz val="12"/>
        <color theme="1"/>
        <rFont val="Calibri"/>
        <family val="2"/>
        <scheme val="minor"/>
      </rPr>
      <t xml:space="preserve">
</t>
    </r>
    <r>
      <rPr>
        <b/>
        <sz val="12"/>
        <color rgb="FFC00000"/>
        <rFont val="Calibri"/>
        <family val="2"/>
        <scheme val="minor"/>
      </rPr>
      <t xml:space="preserve">You may request </t>
    </r>
    <r>
      <rPr>
        <b/>
        <u/>
        <sz val="12"/>
        <color rgb="FFC00000"/>
        <rFont val="Calibri"/>
        <family val="2"/>
        <scheme val="minor"/>
      </rPr>
      <t>up to</t>
    </r>
    <r>
      <rPr>
        <b/>
        <sz val="12"/>
        <color rgb="FFC00000"/>
        <rFont val="Calibri"/>
        <family val="2"/>
        <scheme val="minor"/>
      </rPr>
      <t xml:space="preserve"> this limit.</t>
    </r>
  </si>
  <si>
    <r>
      <t>Financial Statements required, based on operating revenue</t>
    </r>
    <r>
      <rPr>
        <sz val="12"/>
        <color theme="1"/>
        <rFont val="Calibri"/>
        <family val="2"/>
        <scheme val="minor"/>
      </rPr>
      <t xml:space="preserve"> 
(Must be completed AND filed within </t>
    </r>
    <r>
      <rPr>
        <b/>
        <sz val="12"/>
        <color rgb="FFC00000"/>
        <rFont val="Calibri"/>
        <family val="2"/>
        <scheme val="minor"/>
      </rPr>
      <t>nine</t>
    </r>
    <r>
      <rPr>
        <sz val="12"/>
        <color theme="1"/>
        <rFont val="Calibri"/>
        <family val="2"/>
        <scheme val="minor"/>
      </rPr>
      <t xml:space="preserve"> months of the close of your fiscal year)*</t>
    </r>
  </si>
  <si>
    <t xml:space="preserve">Large Request </t>
  </si>
  <si>
    <t xml:space="preserve">Medium Request </t>
  </si>
  <si>
    <t xml:space="preserve">Small Request </t>
  </si>
  <si>
    <r>
      <rPr>
        <b/>
        <sz val="16"/>
        <color rgb="FF000000"/>
        <rFont val="Calibri"/>
        <scheme val="minor"/>
      </rPr>
      <t xml:space="preserve"> Most Recent Fiscal Year- REQUEST CALCULATIONS- ELIGIBLE OPTIONS FOR APPLICANT'S MAXIMUM REQUEST LEVEL</t>
    </r>
    <r>
      <rPr>
        <b/>
        <sz val="14"/>
        <color rgb="FF000000"/>
        <rFont val="Calibri"/>
        <scheme val="minor"/>
      </rPr>
      <t xml:space="preserve">  </t>
    </r>
    <r>
      <rPr>
        <b/>
        <sz val="14"/>
        <color rgb="FF000000"/>
        <rFont val="Wingdings"/>
      </rPr>
      <t>ê</t>
    </r>
  </si>
  <si>
    <r>
      <rPr>
        <b/>
        <sz val="12"/>
        <color rgb="FF000000"/>
        <rFont val="Calibri"/>
        <scheme val="minor"/>
      </rPr>
      <t xml:space="preserve">Operating Revenue
Most Recent FY 
</t>
    </r>
    <r>
      <rPr>
        <sz val="12"/>
        <color rgb="FF000000"/>
        <rFont val="Calibri"/>
        <scheme val="minor"/>
      </rPr>
      <t>(as noted by applicant)</t>
    </r>
  </si>
  <si>
    <r>
      <rPr>
        <b/>
        <sz val="12"/>
        <color rgb="FF000000"/>
        <rFont val="Calibri"/>
        <scheme val="minor"/>
      </rPr>
      <t>Financial Statements required, based on operating revenue</t>
    </r>
    <r>
      <rPr>
        <sz val="12"/>
        <color rgb="FF000000"/>
        <rFont val="Calibri"/>
        <scheme val="minor"/>
      </rPr>
      <t xml:space="preserve"> 
</t>
    </r>
    <r>
      <rPr>
        <sz val="11"/>
        <color rgb="FF000000"/>
        <rFont val="Calibri"/>
        <scheme val="minor"/>
      </rPr>
      <t xml:space="preserve">(Must be completed AND filed within </t>
    </r>
    <r>
      <rPr>
        <b/>
        <sz val="11"/>
        <color rgb="FFC00000"/>
        <rFont val="Calibri"/>
        <scheme val="minor"/>
      </rPr>
      <t>nine</t>
    </r>
    <r>
      <rPr>
        <sz val="11"/>
        <color rgb="FF000000"/>
        <rFont val="Calibri"/>
        <scheme val="minor"/>
      </rPr>
      <t xml:space="preserve"> months of the close of your fiscal year)*</t>
    </r>
  </si>
  <si>
    <t xml:space="preserve">Notes to applicant:              </t>
  </si>
  <si>
    <r>
      <rPr>
        <b/>
        <sz val="12"/>
        <color rgb="FF000000"/>
        <rFont val="Calibri"/>
        <scheme val="minor"/>
      </rPr>
      <t xml:space="preserve">* ALSO, if fiscal year ended six months ago or more, at the time of application, </t>
    </r>
    <r>
      <rPr>
        <b/>
        <u/>
        <sz val="12"/>
        <color rgb="FF000000"/>
        <rFont val="Calibri"/>
        <scheme val="minor"/>
      </rPr>
      <t>you must also provide more recent financial statements: balance sheet and income/expense statements (also known as Statement of Financial Position and Statement of Activities), from a period ended in 2026.</t>
    </r>
  </si>
  <si>
    <t xml:space="preserve">* Audit requirement includes Audit Management letter and Applicant Organiztion's response to Audit letter; if no audit letter was produced with the audit, applicant needs to request auditor to provide statement to confirm that. </t>
  </si>
  <si>
    <r>
      <t xml:space="preserve">* IRS Form 990, 990-EZ, or 990-N </t>
    </r>
    <r>
      <rPr>
        <b/>
        <sz val="11"/>
        <color theme="1"/>
        <rFont val="Calibri"/>
        <family val="2"/>
        <scheme val="minor"/>
      </rPr>
      <t>must be complete and filed within nine (9) months of the fiscal year; this does not allow for IRS extensions</t>
    </r>
    <r>
      <rPr>
        <sz val="11"/>
        <color theme="1"/>
        <rFont val="Calibri"/>
        <family val="2"/>
        <scheme val="minor"/>
      </rPr>
      <t>. Form 990 must include confirmation of applicant's revenue. If filing a 990-N (e-postcard, usually for revenue less than $50K), Board-approved financial statements (Balance Sheet and Profit &amp; Loss will be required, to confirm revenue.</t>
    </r>
  </si>
  <si>
    <r>
      <t xml:space="preserve">Notes </t>
    </r>
    <r>
      <rPr>
        <b/>
        <sz val="12"/>
        <color rgb="FFC00000"/>
        <rFont val="Calibri"/>
        <family val="2"/>
        <scheme val="minor"/>
      </rPr>
      <t>from applicant</t>
    </r>
    <r>
      <rPr>
        <b/>
        <sz val="12"/>
        <color theme="1"/>
        <rFont val="Calibri"/>
        <family val="2"/>
        <scheme val="minor"/>
      </rPr>
      <t>: (optional, about status of financial statements, or related note)</t>
    </r>
  </si>
  <si>
    <t>For UA office use only:</t>
  </si>
  <si>
    <t>Beginning with FY22 CT cycle, Max request amount was reduced in each level -from L $172K, M $86K, S $46K, to L $155K, M$77K, and S $42K</t>
  </si>
  <si>
    <t>In FY24 CT cycle, Max request caps increased to L $160K, M$80K and S $45K</t>
  </si>
  <si>
    <t>In FY25 CT cycle, Max request caps increased to L $175K, M $90K and S $50K</t>
  </si>
  <si>
    <t>In FY26 CT cycle, Max request caps increased to L $190K, M $100K and S $55K</t>
  </si>
  <si>
    <t>FY27 CT</t>
  </si>
  <si>
    <t>Min operating rev cash required</t>
  </si>
  <si>
    <t>Grant Category</t>
  </si>
  <si>
    <t>Max % of oper rev</t>
  </si>
  <si>
    <t>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</si>
</sst>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00"/>
    <numFmt numFmtId="166" formatCode="&quot;$&quot;#,##0"/>
    <numFmt numFmtId="167" formatCode="&quot;$&quot;#,##0.00"/>
    <numFmt numFmtId="168" formatCode="_([$$-409]* #,##0.00_);_([$$-409]* \(#,##0.00\);_([$$-409]* &quot;-&quot;??_);_(@_)"/>
  </numFmts>
  <fonts count="27">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rgb="FF000000"/>
      <name val="Calibri"/>
      <family val="2"/>
      <scheme val="minor"/>
    </font>
    <font>
      <b/>
      <sz val="12"/>
      <color rgb="FF000000"/>
      <name val="Calibri"/>
      <family val="2"/>
      <scheme val="minor"/>
    </font>
    <font>
      <b/>
      <sz val="12"/>
      <color rgb="FFC00000"/>
      <name val="Calibri"/>
      <family val="2"/>
      <scheme val="minor"/>
    </font>
    <font>
      <b/>
      <u/>
      <sz val="12"/>
      <color rgb="FFC00000"/>
      <name val="Calibri"/>
      <family val="2"/>
      <scheme val="minor"/>
    </font>
    <font>
      <i/>
      <sz val="12"/>
      <color theme="1"/>
      <name val="Calibri"/>
      <family val="2"/>
      <scheme val="minor"/>
    </font>
    <font>
      <b/>
      <i/>
      <sz val="14"/>
      <color rgb="FF000000"/>
      <name val="Calibri"/>
      <scheme val="minor"/>
    </font>
    <font>
      <b/>
      <sz val="11"/>
      <color rgb="FF000000"/>
      <name val="Calibri"/>
      <scheme val="minor"/>
    </font>
    <font>
      <sz val="11"/>
      <color rgb="FF000000"/>
      <name val="Calibri"/>
      <scheme val="minor"/>
    </font>
    <font>
      <b/>
      <sz val="12"/>
      <color rgb="FF000000"/>
      <name val="Calibri"/>
      <scheme val="minor"/>
    </font>
    <font>
      <b/>
      <u/>
      <sz val="12"/>
      <color rgb="FF000000"/>
      <name val="Calibri"/>
      <scheme val="minor"/>
    </font>
    <font>
      <b/>
      <sz val="16"/>
      <color rgb="FF000000"/>
      <name val="Calibri"/>
      <scheme val="minor"/>
    </font>
    <font>
      <sz val="12"/>
      <color rgb="FF000000"/>
      <name val="Calibri"/>
      <scheme val="minor"/>
    </font>
    <font>
      <b/>
      <sz val="14"/>
      <color rgb="FF000000"/>
      <name val="Calibri"/>
      <scheme val="minor"/>
    </font>
    <font>
      <b/>
      <sz val="14"/>
      <color rgb="FF0070C0"/>
      <name val="Calibri"/>
    </font>
    <font>
      <b/>
      <sz val="14"/>
      <color theme="1"/>
      <name val="Calibri"/>
    </font>
    <font>
      <b/>
      <sz val="11"/>
      <color rgb="FFC00000"/>
      <name val="Calibri"/>
      <scheme val="minor"/>
    </font>
    <font>
      <b/>
      <sz val="12"/>
      <color theme="1"/>
      <name val="Calibri"/>
      <scheme val="minor"/>
    </font>
    <font>
      <b/>
      <sz val="14"/>
      <color rgb="FF000000"/>
      <name val="Wingdings"/>
    </font>
    <font>
      <b/>
      <sz val="14"/>
      <color rgb="FF000000"/>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64">
    <xf numFmtId="0" fontId="0" fillId="0" borderId="0" xfId="0"/>
    <xf numFmtId="0" fontId="0" fillId="0" borderId="0" xfId="0" applyAlignment="1">
      <alignment horizontal="center"/>
    </xf>
    <xf numFmtId="0" fontId="0" fillId="0" borderId="0" xfId="0" applyAlignment="1">
      <alignment vertical="center"/>
    </xf>
    <xf numFmtId="44" fontId="0" fillId="0" borderId="0" xfId="0" applyNumberFormat="1"/>
    <xf numFmtId="165" fontId="0" fillId="0" borderId="0" xfId="0" applyNumberFormat="1"/>
    <xf numFmtId="164" fontId="0" fillId="0" borderId="0" xfId="1" applyNumberFormat="1" applyFont="1" applyProtection="1"/>
    <xf numFmtId="0" fontId="4" fillId="0" borderId="0" xfId="0" applyFont="1"/>
    <xf numFmtId="9" fontId="0" fillId="0" borderId="0" xfId="2" applyFont="1" applyProtection="1"/>
    <xf numFmtId="0" fontId="0" fillId="0" borderId="5" xfId="0" applyBorder="1"/>
    <xf numFmtId="0" fontId="0" fillId="0" borderId="7" xfId="0" applyBorder="1"/>
    <xf numFmtId="0" fontId="0" fillId="0" borderId="0" xfId="0" applyAlignment="1">
      <alignment wrapText="1"/>
    </xf>
    <xf numFmtId="0" fontId="5" fillId="6" borderId="2" xfId="0" applyFont="1" applyFill="1" applyBorder="1"/>
    <xf numFmtId="0" fontId="0" fillId="6" borderId="8" xfId="0" applyFill="1" applyBorder="1"/>
    <xf numFmtId="0" fontId="0" fillId="6" borderId="8" xfId="0" applyFill="1" applyBorder="1" applyAlignment="1">
      <alignment horizontal="center"/>
    </xf>
    <xf numFmtId="0" fontId="0" fillId="6" borderId="8" xfId="0" applyFill="1" applyBorder="1" applyAlignment="1">
      <alignment wrapText="1"/>
    </xf>
    <xf numFmtId="0" fontId="0" fillId="6" borderId="3" xfId="0" applyFill="1" applyBorder="1"/>
    <xf numFmtId="0" fontId="3" fillId="6" borderId="13" xfId="0" applyFont="1" applyFill="1" applyBorder="1" applyAlignment="1">
      <alignment horizontal="center" vertical="center" wrapText="1"/>
    </xf>
    <xf numFmtId="0" fontId="9" fillId="0" borderId="1" xfId="0" applyFont="1" applyBorder="1" applyAlignment="1">
      <alignment horizontal="center" vertical="center" wrapText="1"/>
    </xf>
    <xf numFmtId="164" fontId="0" fillId="0" borderId="5" xfId="1" applyNumberFormat="1" applyFont="1" applyBorder="1" applyAlignment="1" applyProtection="1">
      <alignment wrapText="1"/>
    </xf>
    <xf numFmtId="164" fontId="0" fillId="0" borderId="7" xfId="1" applyNumberFormat="1" applyFont="1" applyBorder="1" applyAlignment="1" applyProtection="1">
      <alignment wrapText="1"/>
    </xf>
    <xf numFmtId="0" fontId="9"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3" borderId="13" xfId="0" applyFont="1" applyFill="1" applyBorder="1" applyAlignment="1">
      <alignment horizontal="center" vertical="center"/>
    </xf>
    <xf numFmtId="0" fontId="5" fillId="2" borderId="13" xfId="0" applyFont="1" applyFill="1" applyBorder="1" applyAlignment="1">
      <alignment horizontal="center" vertical="center"/>
    </xf>
    <xf numFmtId="0" fontId="5" fillId="7" borderId="14" xfId="0" applyFont="1" applyFill="1" applyBorder="1" applyAlignment="1">
      <alignment horizontal="center" vertical="center"/>
    </xf>
    <xf numFmtId="0" fontId="0" fillId="0" borderId="0" xfId="0" applyAlignment="1">
      <alignment horizontal="left"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center"/>
    </xf>
    <xf numFmtId="0" fontId="5" fillId="0" borderId="0" xfId="0" applyFont="1" applyAlignment="1">
      <alignment horizontal="left" wrapText="1"/>
    </xf>
    <xf numFmtId="0" fontId="1" fillId="0" borderId="0" xfId="0" applyFont="1" applyAlignment="1">
      <alignment horizontal="left" vertical="center" wrapText="1"/>
    </xf>
    <xf numFmtId="0" fontId="5" fillId="0" borderId="0" xfId="0" applyFont="1" applyAlignment="1">
      <alignment vertical="center" wrapText="1"/>
    </xf>
    <xf numFmtId="0" fontId="1" fillId="0" borderId="0" xfId="0" applyFont="1" applyAlignment="1">
      <alignment wrapText="1"/>
    </xf>
    <xf numFmtId="164" fontId="0" fillId="0" borderId="0" xfId="0" applyNumberFormat="1"/>
    <xf numFmtId="0" fontId="0" fillId="0" borderId="0" xfId="0" applyAlignment="1">
      <alignment horizontal="right"/>
    </xf>
    <xf numFmtId="0" fontId="0" fillId="0" borderId="0" xfId="0" applyAlignment="1">
      <alignment horizontal="center" vertical="center" wrapText="1"/>
    </xf>
    <xf numFmtId="0" fontId="0" fillId="0" borderId="0" xfId="0" applyAlignment="1">
      <alignment horizontal="center" vertical="center"/>
    </xf>
    <xf numFmtId="164" fontId="0" fillId="0" borderId="0" xfId="1" applyNumberFormat="1" applyFont="1" applyBorder="1" applyProtection="1"/>
    <xf numFmtId="164" fontId="0" fillId="0" borderId="0" xfId="1" applyNumberFormat="1" applyFont="1" applyBorder="1" applyAlignment="1" applyProtection="1">
      <alignment wrapText="1"/>
    </xf>
    <xf numFmtId="2" fontId="0" fillId="0" borderId="0" xfId="0" applyNumberFormat="1"/>
    <xf numFmtId="9" fontId="0" fillId="0" borderId="0" xfId="2" applyFont="1" applyFill="1" applyBorder="1" applyProtection="1"/>
    <xf numFmtId="164" fontId="1" fillId="3" borderId="1" xfId="0" applyNumberFormat="1" applyFont="1" applyFill="1" applyBorder="1" applyAlignment="1">
      <alignment vertical="center" wrapText="1"/>
    </xf>
    <xf numFmtId="9" fontId="1" fillId="3" borderId="1" xfId="2" applyFont="1" applyFill="1" applyBorder="1" applyAlignment="1" applyProtection="1">
      <alignment vertical="center" wrapText="1"/>
    </xf>
    <xf numFmtId="164" fontId="1" fillId="3" borderId="1" xfId="1" applyNumberFormat="1" applyFont="1" applyFill="1" applyBorder="1" applyAlignment="1" applyProtection="1">
      <alignment horizontal="center" vertical="center" wrapText="1"/>
    </xf>
    <xf numFmtId="164" fontId="1" fillId="3" borderId="16" xfId="1" applyNumberFormat="1" applyFont="1" applyFill="1" applyBorder="1" applyAlignment="1" applyProtection="1">
      <alignment vertical="center"/>
    </xf>
    <xf numFmtId="164" fontId="1" fillId="3" borderId="21" xfId="1" applyNumberFormat="1" applyFont="1" applyFill="1" applyBorder="1" applyAlignment="1" applyProtection="1">
      <alignment horizontal="center" vertical="center"/>
    </xf>
    <xf numFmtId="164" fontId="1" fillId="2" borderId="1" xfId="0" applyNumberFormat="1" applyFont="1" applyFill="1" applyBorder="1" applyAlignment="1">
      <alignment vertical="center" wrapText="1"/>
    </xf>
    <xf numFmtId="9" fontId="1" fillId="2" borderId="1" xfId="2" applyFont="1" applyFill="1" applyBorder="1" applyAlignment="1" applyProtection="1">
      <alignment vertical="center"/>
    </xf>
    <xf numFmtId="164" fontId="1" fillId="2" borderId="1" xfId="1" applyNumberFormat="1" applyFont="1" applyFill="1" applyBorder="1" applyAlignment="1" applyProtection="1">
      <alignment horizontal="center" vertical="center" wrapText="1"/>
    </xf>
    <xf numFmtId="164" fontId="1" fillId="2" borderId="16" xfId="1" applyNumberFormat="1" applyFont="1" applyFill="1" applyBorder="1" applyAlignment="1" applyProtection="1">
      <alignment vertical="center"/>
    </xf>
    <xf numFmtId="164" fontId="1" fillId="2" borderId="21" xfId="1" applyNumberFormat="1" applyFont="1" applyFill="1" applyBorder="1" applyAlignment="1" applyProtection="1">
      <alignment horizontal="center" vertical="center"/>
    </xf>
    <xf numFmtId="164" fontId="1" fillId="7" borderId="15" xfId="0" applyNumberFormat="1" applyFont="1" applyFill="1" applyBorder="1" applyAlignment="1">
      <alignment vertical="center" wrapText="1"/>
    </xf>
    <xf numFmtId="9" fontId="1" fillId="7" borderId="15" xfId="2" applyFont="1" applyFill="1" applyBorder="1" applyAlignment="1" applyProtection="1">
      <alignment vertical="center" wrapText="1"/>
    </xf>
    <xf numFmtId="164" fontId="1" fillId="7" borderId="15" xfId="1" applyNumberFormat="1" applyFont="1" applyFill="1" applyBorder="1" applyAlignment="1" applyProtection="1">
      <alignment horizontal="center" vertical="center" wrapText="1"/>
    </xf>
    <xf numFmtId="164" fontId="1" fillId="7" borderId="17" xfId="1" applyNumberFormat="1" applyFont="1" applyFill="1" applyBorder="1" applyAlignment="1" applyProtection="1">
      <alignment vertical="center"/>
    </xf>
    <xf numFmtId="164" fontId="1" fillId="7" borderId="22" xfId="1" applyNumberFormat="1" applyFont="1" applyFill="1" applyBorder="1" applyAlignment="1" applyProtection="1">
      <alignment horizontal="center" vertical="center"/>
    </xf>
    <xf numFmtId="0" fontId="0" fillId="0" borderId="0" xfId="0" applyProtection="1">
      <protection locked="0"/>
    </xf>
    <xf numFmtId="0" fontId="0" fillId="0" borderId="35" xfId="0" applyBorder="1"/>
    <xf numFmtId="0" fontId="3" fillId="0" borderId="28" xfId="0" applyFont="1" applyBorder="1" applyAlignment="1">
      <alignment horizontal="right"/>
    </xf>
    <xf numFmtId="164" fontId="0" fillId="0" borderId="39" xfId="1" applyNumberFormat="1" applyFont="1" applyBorder="1" applyAlignment="1" applyProtection="1">
      <alignment wrapText="1"/>
    </xf>
    <xf numFmtId="2" fontId="0" fillId="0" borderId="38" xfId="0" applyNumberFormat="1" applyBorder="1"/>
    <xf numFmtId="164" fontId="0" fillId="0" borderId="43" xfId="1" applyNumberFormat="1" applyFont="1" applyBorder="1" applyProtection="1"/>
    <xf numFmtId="0" fontId="0" fillId="0" borderId="0" xfId="0" applyAlignment="1">
      <alignment vertical="top" wrapText="1"/>
    </xf>
    <xf numFmtId="14" fontId="5" fillId="0" borderId="25" xfId="0" applyNumberFormat="1" applyFont="1" applyBorder="1" applyAlignment="1">
      <alignment vertical="center" wrapText="1"/>
    </xf>
    <xf numFmtId="0" fontId="6" fillId="0" borderId="31" xfId="0" applyFont="1" applyBorder="1" applyAlignment="1" applyProtection="1">
      <alignment horizontal="center" wrapText="1"/>
      <protection locked="0"/>
    </xf>
    <xf numFmtId="0" fontId="6" fillId="0" borderId="40" xfId="0" applyFont="1" applyBorder="1" applyAlignment="1" applyProtection="1">
      <alignment horizontal="center" wrapText="1"/>
      <protection locked="0"/>
    </xf>
    <xf numFmtId="167" fontId="1" fillId="5" borderId="29" xfId="0" applyNumberFormat="1" applyFont="1" applyFill="1" applyBorder="1" applyAlignment="1" applyProtection="1">
      <alignment horizontal="center"/>
      <protection locked="0"/>
    </xf>
    <xf numFmtId="167" fontId="1" fillId="5" borderId="30" xfId="0" applyNumberFormat="1" applyFont="1" applyFill="1" applyBorder="1" applyAlignment="1" applyProtection="1">
      <alignment horizontal="center"/>
      <protection locked="0"/>
    </xf>
    <xf numFmtId="0" fontId="1" fillId="0" borderId="0" xfId="0" applyFont="1" applyAlignment="1">
      <alignment horizontal="left" vertical="top" wrapText="1"/>
    </xf>
    <xf numFmtId="0" fontId="1" fillId="0" borderId="0" xfId="0" applyFont="1" applyAlignment="1">
      <alignment horizontal="left" vertical="center"/>
    </xf>
    <xf numFmtId="166" fontId="8" fillId="0" borderId="0" xfId="1" applyNumberFormat="1" applyFont="1" applyFill="1" applyBorder="1" applyAlignment="1" applyProtection="1">
      <alignment horizontal="right" vertical="center"/>
    </xf>
    <xf numFmtId="166" fontId="1" fillId="0" borderId="0" xfId="1" applyNumberFormat="1" applyFont="1" applyFill="1" applyBorder="1" applyAlignment="1" applyProtection="1">
      <alignment horizontal="right" vertical="center"/>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 fillId="3" borderId="47" xfId="0" applyFont="1" applyFill="1" applyBorder="1" applyAlignment="1">
      <alignment horizontal="left" vertical="center"/>
    </xf>
    <xf numFmtId="166" fontId="8" fillId="3" borderId="25" xfId="1" applyNumberFormat="1" applyFont="1" applyFill="1" applyBorder="1" applyAlignment="1" applyProtection="1">
      <alignment horizontal="right" vertical="center"/>
    </xf>
    <xf numFmtId="166" fontId="1" fillId="3" borderId="48" xfId="1" applyNumberFormat="1" applyFont="1" applyFill="1" applyBorder="1" applyAlignment="1" applyProtection="1">
      <alignment horizontal="right" vertical="center"/>
    </xf>
    <xf numFmtId="0" fontId="1" fillId="2" borderId="47" xfId="0" applyFont="1" applyFill="1" applyBorder="1" applyAlignment="1">
      <alignment horizontal="left" vertical="center"/>
    </xf>
    <xf numFmtId="166" fontId="8" fillId="2" borderId="25" xfId="1" applyNumberFormat="1" applyFont="1" applyFill="1" applyBorder="1" applyAlignment="1" applyProtection="1">
      <alignment horizontal="right" vertical="center"/>
    </xf>
    <xf numFmtId="166" fontId="1" fillId="2" borderId="48" xfId="1" applyNumberFormat="1" applyFont="1" applyFill="1" applyBorder="1" applyAlignment="1" applyProtection="1">
      <alignment horizontal="right" vertical="center"/>
    </xf>
    <xf numFmtId="0" fontId="1" fillId="7" borderId="49" xfId="0" applyFont="1" applyFill="1" applyBorder="1" applyAlignment="1">
      <alignment horizontal="left" vertical="center"/>
    </xf>
    <xf numFmtId="166" fontId="8" fillId="7" borderId="50" xfId="1" applyNumberFormat="1" applyFont="1" applyFill="1" applyBorder="1" applyAlignment="1" applyProtection="1">
      <alignment horizontal="right" vertical="center"/>
    </xf>
    <xf numFmtId="166" fontId="1" fillId="7" borderId="51" xfId="1" applyNumberFormat="1" applyFont="1" applyFill="1" applyBorder="1" applyAlignment="1" applyProtection="1">
      <alignment horizontal="right" vertical="center"/>
    </xf>
    <xf numFmtId="0" fontId="5" fillId="0" borderId="0" xfId="0" applyFont="1" applyAlignment="1">
      <alignment horizontal="center" vertical="center"/>
    </xf>
    <xf numFmtId="164" fontId="1" fillId="0" borderId="0" xfId="0" applyNumberFormat="1" applyFont="1" applyAlignment="1">
      <alignment vertical="center" wrapText="1"/>
    </xf>
    <xf numFmtId="9" fontId="1" fillId="0" borderId="0" xfId="2" applyFont="1" applyFill="1" applyBorder="1" applyAlignment="1" applyProtection="1">
      <alignment vertical="center" wrapText="1"/>
    </xf>
    <xf numFmtId="164" fontId="1" fillId="0" borderId="0" xfId="1" applyNumberFormat="1" applyFont="1" applyFill="1" applyBorder="1" applyAlignment="1" applyProtection="1">
      <alignment horizontal="center" vertical="center" wrapText="1"/>
    </xf>
    <xf numFmtId="164" fontId="1" fillId="0" borderId="0" xfId="1" applyNumberFormat="1" applyFont="1" applyFill="1" applyBorder="1" applyAlignment="1" applyProtection="1">
      <alignment vertical="center"/>
    </xf>
    <xf numFmtId="164" fontId="1" fillId="0" borderId="0" xfId="1" applyNumberFormat="1" applyFont="1" applyFill="1" applyBorder="1" applyAlignment="1" applyProtection="1">
      <alignment horizontal="center" vertical="center"/>
    </xf>
    <xf numFmtId="0" fontId="1" fillId="0" borderId="0" xfId="0" applyFont="1" applyAlignment="1">
      <alignment vertical="center" wrapText="1"/>
    </xf>
    <xf numFmtId="164" fontId="0" fillId="0" borderId="0" xfId="1" applyNumberFormat="1" applyFont="1" applyFill="1" applyProtection="1"/>
    <xf numFmtId="168" fontId="5" fillId="0" borderId="0" xfId="0" applyNumberFormat="1" applyFont="1" applyAlignment="1">
      <alignment horizontal="center" vertical="center"/>
    </xf>
    <xf numFmtId="0" fontId="5" fillId="0" borderId="0" xfId="0" applyFont="1" applyAlignment="1">
      <alignment wrapText="1"/>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6" fillId="0" borderId="36" xfId="0" applyFont="1" applyBorder="1" applyAlignment="1">
      <alignment wrapText="1"/>
    </xf>
    <xf numFmtId="164" fontId="5" fillId="0" borderId="29" xfId="1" applyNumberFormat="1" applyFont="1" applyFill="1" applyBorder="1" applyAlignment="1" applyProtection="1">
      <alignment horizontal="left" vertical="center" wrapText="1"/>
    </xf>
    <xf numFmtId="0" fontId="0" fillId="3" borderId="18" xfId="0" applyFill="1" applyBorder="1" applyAlignment="1">
      <alignment vertical="center" wrapText="1"/>
    </xf>
    <xf numFmtId="0" fontId="0" fillId="2" borderId="18" xfId="0" applyFill="1" applyBorder="1" applyAlignment="1">
      <alignment vertical="center" wrapText="1"/>
    </xf>
    <xf numFmtId="0" fontId="0" fillId="7" borderId="19" xfId="0" applyFill="1" applyBorder="1" applyAlignment="1">
      <alignment vertical="center" wrapText="1"/>
    </xf>
    <xf numFmtId="0" fontId="24" fillId="0" borderId="18" xfId="0" applyFont="1" applyBorder="1" applyAlignment="1">
      <alignment horizontal="center" vertical="center" wrapText="1"/>
    </xf>
    <xf numFmtId="168" fontId="5" fillId="9" borderId="38" xfId="0" applyNumberFormat="1" applyFont="1" applyFill="1" applyBorder="1" applyAlignment="1">
      <alignment horizontal="center" vertical="center"/>
    </xf>
    <xf numFmtId="0" fontId="5" fillId="9" borderId="52" xfId="0" applyFont="1" applyFill="1" applyBorder="1" applyAlignment="1">
      <alignment vertical="center" wrapText="1"/>
    </xf>
    <xf numFmtId="168" fontId="5" fillId="9" borderId="53" xfId="0" applyNumberFormat="1" applyFont="1" applyFill="1" applyBorder="1" applyAlignment="1">
      <alignment horizontal="center" vertical="center"/>
    </xf>
    <xf numFmtId="0" fontId="5" fillId="9" borderId="42" xfId="0" applyFont="1" applyFill="1" applyBorder="1" applyAlignment="1">
      <alignment vertical="center" wrapText="1"/>
    </xf>
    <xf numFmtId="0" fontId="0" fillId="0" borderId="54" xfId="0" applyBorder="1" applyAlignment="1">
      <alignment vertical="center"/>
    </xf>
    <xf numFmtId="164" fontId="0" fillId="0" borderId="53" xfId="1" applyNumberFormat="1" applyFont="1" applyBorder="1" applyProtection="1"/>
    <xf numFmtId="164" fontId="0" fillId="0" borderId="42" xfId="1" applyNumberFormat="1" applyFont="1" applyBorder="1" applyProtection="1"/>
    <xf numFmtId="0" fontId="16" fillId="0" borderId="1" xfId="0" applyFont="1" applyBorder="1" applyAlignment="1">
      <alignment horizontal="center" vertical="center" wrapText="1"/>
    </xf>
    <xf numFmtId="0" fontId="7" fillId="8" borderId="36" xfId="0" applyFont="1" applyFill="1" applyBorder="1"/>
    <xf numFmtId="0" fontId="0" fillId="8" borderId="37" xfId="0" applyFill="1" applyBorder="1" applyAlignment="1">
      <alignment wrapText="1"/>
    </xf>
    <xf numFmtId="0" fontId="0" fillId="8" borderId="37" xfId="0" applyFill="1" applyBorder="1" applyAlignment="1">
      <alignment horizontal="center"/>
    </xf>
    <xf numFmtId="0" fontId="0" fillId="8" borderId="37" xfId="0" applyFill="1" applyBorder="1"/>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19" fillId="6" borderId="4" xfId="0" applyFont="1" applyFill="1" applyBorder="1" applyAlignment="1">
      <alignment horizontal="left" vertical="top" wrapText="1"/>
    </xf>
    <xf numFmtId="0" fontId="1" fillId="6" borderId="0" xfId="0" applyFont="1" applyFill="1" applyAlignment="1">
      <alignment horizontal="left" vertical="top" wrapText="1"/>
    </xf>
    <xf numFmtId="0" fontId="1" fillId="6" borderId="5" xfId="0" applyFont="1" applyFill="1" applyBorder="1" applyAlignment="1">
      <alignment horizontal="left" vertical="top" wrapText="1"/>
    </xf>
    <xf numFmtId="0" fontId="1" fillId="6" borderId="6"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7" xfId="0" applyFont="1" applyFill="1" applyBorder="1" applyAlignment="1">
      <alignment horizontal="left" vertical="top" wrapText="1"/>
    </xf>
    <xf numFmtId="0" fontId="18" fillId="10" borderId="10" xfId="0" applyFont="1" applyFill="1" applyBorder="1" applyAlignment="1">
      <alignment horizontal="center"/>
    </xf>
    <xf numFmtId="0" fontId="7" fillId="10" borderId="11" xfId="0" applyFont="1" applyFill="1" applyBorder="1" applyAlignment="1">
      <alignment horizontal="center"/>
    </xf>
    <xf numFmtId="0" fontId="7" fillId="10" borderId="12" xfId="0" applyFont="1" applyFill="1" applyBorder="1" applyAlignment="1">
      <alignment horizontal="center"/>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26" fillId="6" borderId="4" xfId="0" applyFont="1" applyFill="1" applyBorder="1" applyAlignment="1">
      <alignment horizontal="center" vertical="center"/>
    </xf>
    <xf numFmtId="0" fontId="6" fillId="6" borderId="0" xfId="0" applyFont="1" applyFill="1" applyAlignment="1">
      <alignment horizontal="center" vertical="center"/>
    </xf>
    <xf numFmtId="0" fontId="6" fillId="6" borderId="5" xfId="0" applyFont="1" applyFill="1" applyBorder="1" applyAlignment="1">
      <alignment horizontal="center" vertical="center"/>
    </xf>
    <xf numFmtId="0" fontId="0" fillId="8" borderId="0" xfId="0" applyFill="1" applyAlignment="1">
      <alignment horizontal="left" wrapText="1"/>
    </xf>
    <xf numFmtId="0" fontId="0" fillId="0" borderId="58" xfId="0" applyBorder="1" applyAlignment="1">
      <alignment horizontal="left" wrapText="1"/>
    </xf>
    <xf numFmtId="0" fontId="0" fillId="0" borderId="24" xfId="0" applyBorder="1" applyAlignment="1">
      <alignment horizontal="left" wrapText="1"/>
    </xf>
    <xf numFmtId="0" fontId="0" fillId="0" borderId="59" xfId="0" applyBorder="1" applyAlignment="1">
      <alignment horizontal="left" wrapText="1"/>
    </xf>
    <xf numFmtId="0" fontId="0" fillId="0" borderId="60" xfId="0" applyBorder="1" applyAlignment="1">
      <alignment horizontal="left" wrapText="1"/>
    </xf>
    <xf numFmtId="0" fontId="0" fillId="0" borderId="61" xfId="0" applyBorder="1" applyAlignment="1">
      <alignment horizontal="left" wrapText="1"/>
    </xf>
    <xf numFmtId="0" fontId="0" fillId="0" borderId="62" xfId="0" applyBorder="1" applyAlignment="1">
      <alignment horizontal="left" wrapText="1"/>
    </xf>
    <xf numFmtId="0" fontId="1" fillId="0" borderId="6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22" fillId="8" borderId="36"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13" fillId="0" borderId="36" xfId="0" applyFont="1" applyBorder="1" applyAlignment="1" applyProtection="1">
      <alignment horizontal="center" wrapText="1"/>
      <protection locked="0"/>
    </xf>
    <xf numFmtId="0" fontId="12" fillId="0" borderId="37" xfId="0" applyFont="1" applyBorder="1" applyAlignment="1" applyProtection="1">
      <alignment horizontal="center" wrapText="1"/>
      <protection locked="0"/>
    </xf>
    <xf numFmtId="0" fontId="12" fillId="0" borderId="38" xfId="0" applyFont="1" applyBorder="1" applyAlignment="1" applyProtection="1">
      <alignment horizontal="center" wrapText="1"/>
      <protection locked="0"/>
    </xf>
    <xf numFmtId="0" fontId="26" fillId="8" borderId="2"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3" xfId="0" applyFont="1" applyFill="1" applyBorder="1" applyAlignment="1">
      <alignment horizontal="center" vertical="center"/>
    </xf>
    <xf numFmtId="9" fontId="1" fillId="0" borderId="11" xfId="2" applyFont="1" applyFill="1" applyBorder="1" applyAlignment="1" applyProtection="1">
      <alignment horizontal="center" vertical="center" wrapText="1"/>
    </xf>
    <xf numFmtId="0" fontId="15" fillId="0" borderId="32"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1" xfId="0" applyBorder="1" applyAlignment="1">
      <alignment horizontal="left" vertical="center" wrapText="1"/>
    </xf>
    <xf numFmtId="0" fontId="16"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0" fillId="8" borderId="37" xfId="0" applyFill="1" applyBorder="1" applyAlignment="1">
      <alignment horizontal="left" vertical="top" wrapText="1"/>
    </xf>
    <xf numFmtId="0" fontId="0" fillId="8" borderId="38" xfId="0" applyFill="1" applyBorder="1" applyAlignment="1">
      <alignment horizontal="left" vertical="top" wrapText="1"/>
    </xf>
  </cellXfs>
  <cellStyles count="3">
    <cellStyle name="Currency" xfId="1" builtinId="4"/>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0</xdr:rowOff>
    </xdr:from>
    <xdr:to>
      <xdr:col>0</xdr:col>
      <xdr:colOff>1571625</xdr:colOff>
      <xdr:row>0</xdr:row>
      <xdr:rowOff>1666875</xdr:rowOff>
    </xdr:to>
    <xdr:pic>
      <xdr:nvPicPr>
        <xdr:cNvPr id="2" name="Picture 1">
          <a:extLst>
            <a:ext uri="{FF2B5EF4-FFF2-40B4-BE49-F238E27FC236}">
              <a16:creationId xmlns:a16="http://schemas.microsoft.com/office/drawing/2014/main" id="{31F6BF02-640A-8B06-4D31-23BD38CA11C0}"/>
            </a:ext>
          </a:extLst>
        </xdr:cNvPr>
        <xdr:cNvPicPr>
          <a:picLocks noChangeAspect="1"/>
        </xdr:cNvPicPr>
      </xdr:nvPicPr>
      <xdr:blipFill>
        <a:blip xmlns:r="http://schemas.openxmlformats.org/officeDocument/2006/relationships" r:embed="rId1"/>
        <a:stretch>
          <a:fillRect/>
        </a:stretch>
      </xdr:blipFill>
      <xdr:spPr>
        <a:xfrm>
          <a:off x="304800" y="0"/>
          <a:ext cx="1266825" cy="1666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3431-1353-0C40-8659-FA804E35D79B}">
  <sheetPr>
    <pageSetUpPr fitToPage="1"/>
  </sheetPr>
  <dimension ref="A1:K51"/>
  <sheetViews>
    <sheetView tabSelected="1" topLeftCell="A7" zoomScale="90" zoomScaleNormal="90" zoomScalePageLayoutView="90" workbookViewId="0">
      <selection activeCell="E14" sqref="E14"/>
    </sheetView>
  </sheetViews>
  <sheetFormatPr defaultColWidth="9.140625" defaultRowHeight="15" customHeight="1"/>
  <cols>
    <col min="1" max="1" width="28.7109375" customWidth="1"/>
    <col min="2" max="2" width="23.42578125" style="10" customWidth="1"/>
    <col min="3" max="3" width="39.28515625" style="1" customWidth="1"/>
    <col min="4" max="4" width="22.28515625" customWidth="1"/>
    <col min="5" max="5" width="25.85546875" customWidth="1"/>
    <col min="6" max="6" width="16.42578125" customWidth="1"/>
    <col min="7" max="7" width="33.85546875" customWidth="1"/>
    <col min="8" max="8" width="6.85546875" customWidth="1"/>
    <col min="9" max="9" width="17.28515625" customWidth="1"/>
    <col min="10" max="10" width="14.7109375" customWidth="1"/>
    <col min="11" max="11" width="16.28515625" customWidth="1"/>
  </cols>
  <sheetData>
    <row r="1" spans="1:11" ht="147.75" customHeight="1"/>
    <row r="2" spans="1:11" ht="21">
      <c r="A2" s="125" t="s">
        <v>0</v>
      </c>
      <c r="B2" s="126"/>
      <c r="C2" s="126"/>
      <c r="D2" s="126"/>
      <c r="E2" s="126"/>
      <c r="F2" s="126"/>
      <c r="G2" s="127"/>
      <c r="I2" s="128" t="s">
        <v>1</v>
      </c>
      <c r="J2" s="129"/>
      <c r="K2" s="130"/>
    </row>
    <row r="3" spans="1:11" ht="30.95" customHeight="1">
      <c r="A3" s="11" t="s">
        <v>2</v>
      </c>
      <c r="B3" s="14"/>
      <c r="C3" s="13"/>
      <c r="D3" s="12"/>
      <c r="E3" s="14"/>
      <c r="F3" s="12"/>
      <c r="G3" s="15"/>
      <c r="I3" s="75" t="s">
        <v>3</v>
      </c>
      <c r="J3" s="76" t="s">
        <v>4</v>
      </c>
      <c r="K3" s="77" t="s">
        <v>5</v>
      </c>
    </row>
    <row r="4" spans="1:11" ht="53.25" customHeight="1">
      <c r="A4" s="119" t="s">
        <v>6</v>
      </c>
      <c r="B4" s="120"/>
      <c r="C4" s="120"/>
      <c r="D4" s="120"/>
      <c r="E4" s="120"/>
      <c r="F4" s="120"/>
      <c r="G4" s="121"/>
      <c r="I4" s="78" t="s">
        <v>7</v>
      </c>
      <c r="J4" s="79">
        <v>105001</v>
      </c>
      <c r="K4" s="80">
        <v>200000</v>
      </c>
    </row>
    <row r="5" spans="1:11" ht="60" customHeight="1">
      <c r="A5" s="122"/>
      <c r="B5" s="123"/>
      <c r="C5" s="123"/>
      <c r="D5" s="123"/>
      <c r="E5" s="123"/>
      <c r="F5" s="123"/>
      <c r="G5" s="124"/>
      <c r="I5" s="81" t="s">
        <v>8</v>
      </c>
      <c r="J5" s="82">
        <v>58001</v>
      </c>
      <c r="K5" s="83">
        <v>105000</v>
      </c>
    </row>
    <row r="6" spans="1:11" ht="49.7" customHeight="1">
      <c r="A6" s="71"/>
      <c r="B6" s="71"/>
      <c r="C6" s="71"/>
      <c r="D6" s="71"/>
      <c r="E6" s="71"/>
      <c r="F6" s="71"/>
      <c r="G6" s="71"/>
      <c r="I6" s="84" t="s">
        <v>9</v>
      </c>
      <c r="J6" s="85">
        <v>0</v>
      </c>
      <c r="K6" s="86">
        <v>58000</v>
      </c>
    </row>
    <row r="7" spans="1:11" ht="19.5" customHeight="1">
      <c r="A7" s="99" t="s">
        <v>10</v>
      </c>
      <c r="B7" s="146" t="s">
        <v>11</v>
      </c>
      <c r="C7" s="147"/>
      <c r="D7" s="147"/>
      <c r="E7" s="148"/>
      <c r="F7" s="10"/>
      <c r="G7" s="10"/>
      <c r="I7" s="72"/>
      <c r="J7" s="73"/>
      <c r="K7" s="74"/>
    </row>
    <row r="8" spans="1:11" ht="19.5" customHeight="1">
      <c r="A8" s="96"/>
      <c r="B8" s="97"/>
      <c r="C8" s="98"/>
      <c r="D8" s="98"/>
      <c r="E8" s="98"/>
      <c r="F8" s="10"/>
      <c r="G8" s="10"/>
      <c r="I8" s="72"/>
      <c r="J8" s="73"/>
      <c r="K8" s="74"/>
    </row>
    <row r="9" spans="1:11" ht="19.5" customHeight="1">
      <c r="A9" s="96"/>
      <c r="B9" s="97"/>
      <c r="C9" s="98"/>
      <c r="D9" s="98"/>
      <c r="E9" s="98"/>
      <c r="F9" s="10"/>
      <c r="G9" s="10"/>
      <c r="I9" s="72"/>
      <c r="J9" s="73"/>
      <c r="K9" s="74"/>
    </row>
    <row r="10" spans="1:11" s="2" customFormat="1" ht="18.75" customHeight="1">
      <c r="A10" s="144" t="s">
        <v>12</v>
      </c>
      <c r="B10" s="145"/>
      <c r="C10" s="118">
        <v>2023</v>
      </c>
      <c r="D10" s="118">
        <v>2024</v>
      </c>
      <c r="E10" s="117">
        <v>2025</v>
      </c>
    </row>
    <row r="11" spans="1:11" ht="38.85" customHeight="1">
      <c r="A11" s="60"/>
      <c r="B11" s="66" t="s">
        <v>13</v>
      </c>
      <c r="C11" s="67"/>
      <c r="D11" s="67"/>
      <c r="E11" s="68"/>
      <c r="F11" s="59"/>
      <c r="G11" s="153" t="s">
        <v>14</v>
      </c>
      <c r="H11" s="154"/>
      <c r="I11" s="154"/>
      <c r="J11" s="155"/>
      <c r="K11" s="65"/>
    </row>
    <row r="12" spans="1:11" ht="36" customHeight="1">
      <c r="A12" s="61"/>
      <c r="B12" s="100" t="s">
        <v>15</v>
      </c>
      <c r="C12" s="69"/>
      <c r="D12" s="69"/>
      <c r="E12" s="70"/>
      <c r="F12" s="59"/>
      <c r="G12" s="156"/>
      <c r="H12" s="157"/>
      <c r="I12" s="157"/>
      <c r="J12" s="158"/>
      <c r="K12" s="65"/>
    </row>
    <row r="13" spans="1:11" ht="29.25" customHeight="1">
      <c r="B13" s="106" t="s">
        <v>16</v>
      </c>
      <c r="C13" s="107" t="e">
        <f>AVERAGE(C12,D12,E12)</f>
        <v>#DIV/0!</v>
      </c>
    </row>
    <row r="14" spans="1:11" ht="29.25" customHeight="1">
      <c r="B14" s="108" t="s">
        <v>17</v>
      </c>
      <c r="C14" s="105">
        <f>E12</f>
        <v>0</v>
      </c>
    </row>
    <row r="15" spans="1:11" ht="29.25" customHeight="1">
      <c r="B15" s="34"/>
      <c r="C15" s="95"/>
    </row>
    <row r="16" spans="1:11" ht="23.65" customHeight="1">
      <c r="A16" s="113" t="s">
        <v>18</v>
      </c>
      <c r="B16" s="114"/>
      <c r="C16" s="115"/>
      <c r="D16" s="116"/>
      <c r="E16" s="162"/>
      <c r="F16" s="162"/>
      <c r="G16" s="163"/>
    </row>
    <row r="17" spans="1:11" ht="46.35" customHeight="1">
      <c r="A17" s="131" t="s">
        <v>19</v>
      </c>
      <c r="B17" s="132"/>
      <c r="C17" s="132"/>
      <c r="D17" s="132"/>
      <c r="E17" s="132"/>
      <c r="F17" s="132"/>
      <c r="G17" s="133"/>
      <c r="I17" s="3"/>
    </row>
    <row r="18" spans="1:11" ht="91.5" customHeight="1">
      <c r="A18" s="16"/>
      <c r="B18" s="112" t="s">
        <v>20</v>
      </c>
      <c r="C18" s="17" t="s">
        <v>21</v>
      </c>
      <c r="D18" s="17" t="s">
        <v>22</v>
      </c>
      <c r="E18" s="20" t="s">
        <v>23</v>
      </c>
      <c r="F18" s="22" t="s">
        <v>24</v>
      </c>
      <c r="G18" s="21" t="s">
        <v>25</v>
      </c>
      <c r="J18" s="4"/>
    </row>
    <row r="19" spans="1:11" ht="43.5" customHeight="1">
      <c r="A19" s="23" t="s">
        <v>26</v>
      </c>
      <c r="B19" s="44" t="e">
        <f>C13</f>
        <v>#DIV/0!</v>
      </c>
      <c r="C19" s="45">
        <v>0.25</v>
      </c>
      <c r="D19" s="46" t="e">
        <f>B19*C19</f>
        <v>#DIV/0!</v>
      </c>
      <c r="E19" s="47" t="e">
        <f>IF(D19&gt;K5,"ELIGIBLE","INELIGIBLE")</f>
        <v>#DIV/0!</v>
      </c>
      <c r="F19" s="48" t="e">
        <f>IF(D19&lt;J4,0,MIN(D19,K4))</f>
        <v>#DIV/0!</v>
      </c>
      <c r="G19" s="101" t="e">
        <f>IF(C13&gt;=600000,"Audit AND Form 990*",IF(AND(C13&gt;250000,C13&lt;600000),"Audit or Review, AND Form 990*",IF(C13&lt;250001,"Audit or Review or Compilation or Balance Sheet &amp; Income/Expense Stmt, AND Form 990*")))</f>
        <v>#DIV/0!</v>
      </c>
      <c r="I19" s="10"/>
      <c r="J19" s="10"/>
      <c r="K19" s="5"/>
    </row>
    <row r="20" spans="1:11" ht="43.5" customHeight="1">
      <c r="A20" s="24" t="s">
        <v>27</v>
      </c>
      <c r="B20" s="49" t="e">
        <f>C13</f>
        <v>#DIV/0!</v>
      </c>
      <c r="C20" s="50">
        <v>0.3</v>
      </c>
      <c r="D20" s="51" t="e">
        <f t="shared" ref="D20:D21" si="0">B20*C20</f>
        <v>#DIV/0!</v>
      </c>
      <c r="E20" s="52" t="e">
        <f>IF(D20&gt;J5,"ELIGIBLE","INELIGIBLE")</f>
        <v>#DIV/0!</v>
      </c>
      <c r="F20" s="53" t="e">
        <f>IF(D20&lt;J5,0,MIN(D20,K5))</f>
        <v>#DIV/0!</v>
      </c>
      <c r="G20" s="102" t="e">
        <f>IF(C13&gt;=600000,"Audit AND Form 990*",IF(AND(C13&gt;250000,C13&lt;600000),"Audit or Review, AND Form 990*",IF(C13&lt;250001,"Audit or Review or Compilation or Balance Sheet &amp; Income/Expense Stmt, AND Form 990*")))</f>
        <v>#DIV/0!</v>
      </c>
      <c r="I20" s="10"/>
      <c r="J20" s="10"/>
      <c r="K20" s="5"/>
    </row>
    <row r="21" spans="1:11" ht="47.45" customHeight="1">
      <c r="A21" s="25" t="s">
        <v>28</v>
      </c>
      <c r="B21" s="54" t="e">
        <f>C13</f>
        <v>#DIV/0!</v>
      </c>
      <c r="C21" s="55">
        <v>0.35</v>
      </c>
      <c r="D21" s="56" t="e">
        <f t="shared" si="0"/>
        <v>#DIV/0!</v>
      </c>
      <c r="E21" s="57" t="e">
        <f>IF(D21&gt;0,"ELIGIBLE","INELIGIBLE")</f>
        <v>#DIV/0!</v>
      </c>
      <c r="F21" s="58" t="e">
        <f>IF(D21&lt;J7,0,MIN(D21,K6))</f>
        <v>#DIV/0!</v>
      </c>
      <c r="G21" s="103" t="e">
        <f>IF(C13&gt;=600000,"Audit AND Form 990*",IF(AND(C13&gt;250000,C13&lt;600000),"Audit or Review, AND Form 990*",IF(C13&lt;250001,"Audit or Review or Compilation or Balance Sheet &amp; Income/Expense Stmt, AND Form 990*")))</f>
        <v>#DIV/0!</v>
      </c>
      <c r="I21" s="10"/>
      <c r="J21" s="10"/>
      <c r="K21" s="5"/>
    </row>
    <row r="22" spans="1:11" ht="47.45" customHeight="1">
      <c r="A22" s="87"/>
      <c r="B22" s="88"/>
      <c r="C22" s="152"/>
      <c r="D22" s="152"/>
      <c r="E22" s="152"/>
      <c r="F22" s="92"/>
      <c r="G22" s="93"/>
      <c r="I22" s="10"/>
      <c r="J22" s="10"/>
      <c r="K22" s="94"/>
    </row>
    <row r="23" spans="1:11" ht="47.45" customHeight="1">
      <c r="A23" s="149" t="s">
        <v>29</v>
      </c>
      <c r="B23" s="150"/>
      <c r="C23" s="150"/>
      <c r="D23" s="150"/>
      <c r="E23" s="150"/>
      <c r="F23" s="150"/>
      <c r="G23" s="151"/>
      <c r="I23" s="10"/>
      <c r="J23" s="10"/>
      <c r="K23" s="94"/>
    </row>
    <row r="24" spans="1:11" ht="81">
      <c r="A24" s="16"/>
      <c r="B24" s="112" t="s">
        <v>30</v>
      </c>
      <c r="C24" s="17" t="s">
        <v>21</v>
      </c>
      <c r="D24" s="17" t="s">
        <v>22</v>
      </c>
      <c r="E24" s="20" t="s">
        <v>23</v>
      </c>
      <c r="F24" s="22" t="s">
        <v>24</v>
      </c>
      <c r="G24" s="104" t="s">
        <v>31</v>
      </c>
      <c r="I24" s="10"/>
      <c r="J24" s="10"/>
      <c r="K24" s="94"/>
    </row>
    <row r="25" spans="1:11" ht="47.45" customHeight="1">
      <c r="A25" s="23" t="s">
        <v>26</v>
      </c>
      <c r="B25" s="44">
        <f>C14</f>
        <v>0</v>
      </c>
      <c r="C25" s="45">
        <v>0.25</v>
      </c>
      <c r="D25" s="46">
        <f>B25*C25</f>
        <v>0</v>
      </c>
      <c r="E25" s="47" t="str">
        <f>IF(D25&gt;K5,"ELIGIBLE","INELIGIBLE")</f>
        <v>INELIGIBLE</v>
      </c>
      <c r="F25" s="48">
        <f>IF(D25&lt;J11,0,MIN(D25,K4))</f>
        <v>0</v>
      </c>
      <c r="G25" s="101" t="str">
        <f>IF(C21&gt;=600000,"Audit AND Form 990*",IF(AND(C21&gt;250000,C21&lt;600000),"Audit or Review, AND Form 990*",IF(C21&lt;250001,"Audit or Review or Compilation or Balance Sheet &amp; Income/Expense Stmt, AND Form 990*")))</f>
        <v>Audit or Review or Compilation or Balance Sheet &amp; Income/Expense Stmt, AND Form 990*</v>
      </c>
      <c r="I25" s="10"/>
      <c r="J25" s="10"/>
      <c r="K25" s="94"/>
    </row>
    <row r="26" spans="1:11" ht="47.45" customHeight="1">
      <c r="A26" s="24" t="s">
        <v>27</v>
      </c>
      <c r="B26" s="49">
        <f>C14</f>
        <v>0</v>
      </c>
      <c r="C26" s="50">
        <v>0.3</v>
      </c>
      <c r="D26" s="51">
        <f t="shared" ref="D26:D27" si="1">B26*C26</f>
        <v>0</v>
      </c>
      <c r="E26" s="52" t="str">
        <f>IF(D26&gt;J5,"ELIGIBLE","INELIGIBLE")</f>
        <v>INELIGIBLE</v>
      </c>
      <c r="F26" s="53">
        <f>IF(D26&lt;J12,0,MIN(D26,K5))</f>
        <v>0</v>
      </c>
      <c r="G26" s="102" t="str">
        <f>IF(C21&gt;=600000,"Audit AND Form 990*",IF(AND(C21&gt;250000,C21&lt;600000),"Audit or Review, AND Form 990*",IF(C21&lt;250001,"Audit or Review or Compilation or Balance Sheet &amp; Income/Expense Stmt, AND Form 990*")))</f>
        <v>Audit or Review or Compilation or Balance Sheet &amp; Income/Expense Stmt, AND Form 990*</v>
      </c>
      <c r="I26" s="10"/>
      <c r="J26" s="10"/>
      <c r="K26" s="94"/>
    </row>
    <row r="27" spans="1:11" ht="47.45" customHeight="1">
      <c r="A27" s="25" t="s">
        <v>28</v>
      </c>
      <c r="B27" s="54">
        <f>C14</f>
        <v>0</v>
      </c>
      <c r="C27" s="55">
        <v>0.35</v>
      </c>
      <c r="D27" s="56">
        <f t="shared" si="1"/>
        <v>0</v>
      </c>
      <c r="E27" s="57" t="str">
        <f>IF(D27&gt;0,"ELIGIBLE","INELIGIBLE")</f>
        <v>INELIGIBLE</v>
      </c>
      <c r="F27" s="58">
        <f>IF(D27&lt;J16,0,MIN(D27,K6))</f>
        <v>0</v>
      </c>
      <c r="G27" s="103" t="str">
        <f>IF(C21&gt;=600000,"Audit AND Form 990*",IF(AND(C21&gt;250000,C21&lt;600000),"Audit or Review, AND Form 990*",IF(C21&lt;250001,"Audit or Review or Compilation or Balance Sheet &amp; Income/Expense Stmt, AND Form 990*")))</f>
        <v>Audit or Review or Compilation or Balance Sheet &amp; Income/Expense Stmt, AND Form 990*</v>
      </c>
      <c r="I27" s="10"/>
      <c r="J27" s="10"/>
      <c r="K27" s="94"/>
    </row>
    <row r="28" spans="1:11" ht="34.5" customHeight="1">
      <c r="A28" s="87"/>
      <c r="B28" s="88"/>
      <c r="C28" s="89"/>
      <c r="D28" s="90"/>
      <c r="E28" s="91"/>
      <c r="F28" s="92"/>
      <c r="G28" s="93"/>
      <c r="I28" s="10"/>
      <c r="J28" s="10"/>
      <c r="K28" s="94"/>
    </row>
    <row r="29" spans="1:11" ht="29.85" customHeight="1">
      <c r="A29" s="34" t="s">
        <v>32</v>
      </c>
      <c r="B29" s="159" t="s">
        <v>33</v>
      </c>
      <c r="C29" s="160"/>
      <c r="D29" s="160"/>
      <c r="E29" s="160"/>
      <c r="F29" s="160"/>
      <c r="G29" s="161"/>
    </row>
    <row r="30" spans="1:11" ht="29.85" customHeight="1">
      <c r="A30" s="35"/>
      <c r="B30" s="135" t="s">
        <v>34</v>
      </c>
      <c r="C30" s="136"/>
      <c r="D30" s="136"/>
      <c r="E30" s="136"/>
      <c r="F30" s="136"/>
      <c r="G30" s="137"/>
    </row>
    <row r="31" spans="1:11" ht="44.1" customHeight="1">
      <c r="A31" s="35"/>
      <c r="B31" s="138" t="s">
        <v>35</v>
      </c>
      <c r="C31" s="139"/>
      <c r="D31" s="139"/>
      <c r="E31" s="139"/>
      <c r="F31" s="139"/>
      <c r="G31" s="140"/>
    </row>
    <row r="32" spans="1:11" ht="63.2" customHeight="1">
      <c r="A32" s="32" t="s">
        <v>36</v>
      </c>
      <c r="B32" s="141"/>
      <c r="C32" s="142"/>
      <c r="D32" s="142"/>
      <c r="E32" s="142"/>
      <c r="F32" s="142"/>
      <c r="G32" s="143"/>
    </row>
    <row r="33" spans="1:7" ht="25.15" customHeight="1">
      <c r="A33" s="32"/>
      <c r="B33" s="33"/>
      <c r="C33" s="33"/>
      <c r="D33" s="33"/>
      <c r="E33" s="33"/>
      <c r="F33" s="33"/>
      <c r="G33" s="33"/>
    </row>
    <row r="34" spans="1:7" ht="28.15" customHeight="1">
      <c r="A34" s="26"/>
      <c r="B34" s="26"/>
      <c r="C34" s="26"/>
      <c r="D34" s="26"/>
      <c r="E34" s="26"/>
      <c r="F34" s="26"/>
      <c r="G34" s="26"/>
    </row>
    <row r="35" spans="1:7" ht="28.15" customHeight="1">
      <c r="A35" s="29" t="s">
        <v>37</v>
      </c>
      <c r="B35" s="30"/>
      <c r="C35" s="31"/>
      <c r="E35" s="7"/>
    </row>
    <row r="36" spans="1:7" ht="33.6" customHeight="1">
      <c r="A36" s="134" t="s">
        <v>38</v>
      </c>
      <c r="B36" s="134"/>
      <c r="C36" s="134"/>
      <c r="E36" s="7"/>
    </row>
    <row r="37" spans="1:7" ht="24.6" customHeight="1">
      <c r="A37" s="134" t="s">
        <v>39</v>
      </c>
      <c r="B37" s="134"/>
      <c r="C37" s="134"/>
      <c r="E37" s="7"/>
    </row>
    <row r="38" spans="1:7" ht="24.6" customHeight="1">
      <c r="A38" s="134" t="s">
        <v>40</v>
      </c>
      <c r="B38" s="134"/>
      <c r="C38" s="134"/>
      <c r="E38" s="7"/>
    </row>
    <row r="39" spans="1:7" ht="24.6" customHeight="1">
      <c r="A39" s="134" t="s">
        <v>41</v>
      </c>
      <c r="B39" s="134"/>
      <c r="C39" s="134"/>
      <c r="E39" s="7"/>
    </row>
    <row r="40" spans="1:7">
      <c r="C40" t="s">
        <v>42</v>
      </c>
    </row>
    <row r="41" spans="1:7">
      <c r="A41" s="109" t="s">
        <v>43</v>
      </c>
      <c r="B41" s="27" t="s">
        <v>44</v>
      </c>
      <c r="C41" s="28" t="s">
        <v>45</v>
      </c>
      <c r="D41" s="37" t="s">
        <v>46</v>
      </c>
    </row>
    <row r="42" spans="1:7">
      <c r="A42" s="110">
        <f>D42</f>
        <v>800000</v>
      </c>
      <c r="B42" s="18">
        <v>200000</v>
      </c>
      <c r="C42" s="8">
        <v>0.25</v>
      </c>
      <c r="D42" s="36">
        <f>B42/C42</f>
        <v>800000</v>
      </c>
    </row>
    <row r="43" spans="1:7">
      <c r="A43" s="111">
        <f t="shared" ref="A43:A44" si="2">D43</f>
        <v>350000</v>
      </c>
      <c r="B43" s="62">
        <v>105000</v>
      </c>
      <c r="C43" s="63">
        <v>0.3</v>
      </c>
      <c r="D43" s="36">
        <f>B43/C43</f>
        <v>350000</v>
      </c>
    </row>
    <row r="44" spans="1:7">
      <c r="A44" s="64">
        <f t="shared" si="2"/>
        <v>165714.28571428574</v>
      </c>
      <c r="B44" s="19">
        <v>58000</v>
      </c>
      <c r="C44" s="9">
        <v>0.35</v>
      </c>
      <c r="D44" s="36">
        <f>B44/C44</f>
        <v>165714.28571428574</v>
      </c>
    </row>
    <row r="46" spans="1:7" ht="33.6" customHeight="1">
      <c r="A46" s="26"/>
      <c r="B46" s="26"/>
      <c r="C46" s="26"/>
      <c r="E46" s="43"/>
    </row>
    <row r="47" spans="1:7">
      <c r="C47" s="6"/>
    </row>
    <row r="48" spans="1:7">
      <c r="A48" s="2"/>
      <c r="B48" s="38"/>
      <c r="C48" s="39"/>
      <c r="D48" s="37"/>
    </row>
    <row r="49" spans="1:4">
      <c r="A49" s="40"/>
      <c r="B49" s="41"/>
      <c r="C49"/>
      <c r="D49" s="36"/>
    </row>
    <row r="50" spans="1:4">
      <c r="A50" s="40"/>
      <c r="B50" s="41"/>
      <c r="C50" s="42"/>
      <c r="D50" s="36"/>
    </row>
    <row r="51" spans="1:4">
      <c r="A51" s="40"/>
      <c r="B51" s="41"/>
      <c r="C51"/>
      <c r="D51" s="36"/>
    </row>
  </sheetData>
  <sheetProtection sheet="1" objects="1" scenarios="1"/>
  <protectedRanges>
    <protectedRange algorithmName="SHA-512" hashValue="fDKxnVfsTvhJxHJmoiL/gTA9AeKpTNMSa+crV7SGCloLytSOnVb34uLcSJp9RYr4d5O2MCyZ3NdNbO4zxXNp0g==" saltValue="7kpcsmx7M0ypVtm9nNM2Ng==" spinCount="100000" sqref="C19:D22 C25:D28" name="Oper Rev"/>
    <protectedRange algorithmName="SHA-512" hashValue="1q4iJFekIwjB1FYvjtYw0u6hewB0EniW/5mhaiJcUSsFj5fU/6v2JTn14OQII4W8a+8B6TFtLSaYpeCnef+Xqw==" saltValue="Q5Dth+FeRCfjC7Tgl1VM6w==" spinCount="100000" sqref="B19:B22 B25:B28" name="FY"/>
    <protectedRange algorithmName="SHA-512" hashValue="FDO4olKScKItY8IAhojz50buXXATfz4iQWWS0e61ZI1sadDflvBkdRpqBu5X7UBQJHo0RNmUvtPOAsMtjATCIg==" saltValue="9zTbMNsU1oR7rJFpjE7ZxA==" spinCount="100000" sqref="A7:B9 C11:E11" name="Org name"/>
  </protectedRanges>
  <mergeCells count="18">
    <mergeCell ref="A39:C39"/>
    <mergeCell ref="G11:J12"/>
    <mergeCell ref="B29:G29"/>
    <mergeCell ref="E16:G16"/>
    <mergeCell ref="A38:C38"/>
    <mergeCell ref="A4:G5"/>
    <mergeCell ref="A2:G2"/>
    <mergeCell ref="I2:K2"/>
    <mergeCell ref="A17:G17"/>
    <mergeCell ref="A37:C37"/>
    <mergeCell ref="B30:G30"/>
    <mergeCell ref="B31:G31"/>
    <mergeCell ref="A36:C36"/>
    <mergeCell ref="B32:G32"/>
    <mergeCell ref="A10:B10"/>
    <mergeCell ref="B7:E7"/>
    <mergeCell ref="A23:G23"/>
    <mergeCell ref="C22:E22"/>
  </mergeCells>
  <conditionalFormatting sqref="E19:E21 E25:E29">
    <cfRule type="cellIs" dxfId="0" priority="2" operator="equal">
      <formula>"INELIGIBLE"</formula>
    </cfRule>
  </conditionalFormatting>
  <printOptions horizontalCentered="1" verticalCentered="1"/>
  <pageMargins left="0.42" right="0.38" top="0.32" bottom="0.33" header="0.3" footer="0.25"/>
  <pageSetup scale="68" orientation="landscape" r:id="rId1"/>
  <ignoredErrors>
    <ignoredError sqref="D19"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ed7210-7cac-4502-9132-3d848b2ae8d9" xsi:nil="true"/>
    <lcf76f155ced4ddcb4097134ff3c332f xmlns="a4d9325b-adfd-44f3-b874-2f597f56e5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792C019321EE49BCD8ED1DBDDC1E14" ma:contentTypeVersion="16" ma:contentTypeDescription="Create a new document." ma:contentTypeScope="" ma:versionID="9022dc40cdf3b5605e623fd39f9a67bc">
  <xsd:schema xmlns:xsd="http://www.w3.org/2001/XMLSchema" xmlns:xs="http://www.w3.org/2001/XMLSchema" xmlns:p="http://schemas.microsoft.com/office/2006/metadata/properties" xmlns:ns2="a4d9325b-adfd-44f3-b874-2f597f56e54f" xmlns:ns3="f5ed7210-7cac-4502-9132-3d848b2ae8d9" targetNamespace="http://schemas.microsoft.com/office/2006/metadata/properties" ma:root="true" ma:fieldsID="6315fd4ecfdb62d7d265aa85e455ef98" ns2:_="" ns3:_="">
    <xsd:import namespace="a4d9325b-adfd-44f3-b874-2f597f56e54f"/>
    <xsd:import namespace="f5ed7210-7cac-4502-9132-3d848b2ae8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3: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9325b-adfd-44f3-b874-2f597f56e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56a72e9-a89e-4fd6-a114-f4fc587fa1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7210-7cac-4502-9132-3d848b2ae8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b80b83-8b4e-48ac-8a1a-dc2b2be6f81d}" ma:internalName="TaxCatchAll" ma:showField="CatchAllData" ma:web="f5ed7210-7cac-4502-9132-3d848b2ae8d9">
      <xsd:complexType>
        <xsd:complexContent>
          <xsd:extension base="dms:MultiChoiceLookup">
            <xsd:sequence>
              <xsd:element name="Value" type="dms:Lookup" maxOccurs="unbounded" minOccurs="0" nillable="true"/>
            </xsd:sequence>
          </xsd:extension>
        </xsd:complexContent>
      </xsd:complexType>
    </xsd:element>
    <xsd:element name="MigrationSourceID" ma:index="22"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D1551-7D1B-4DA9-A757-045F99F9E2FB}"/>
</file>

<file path=customXml/itemProps2.xml><?xml version="1.0" encoding="utf-8"?>
<ds:datastoreItem xmlns:ds="http://schemas.openxmlformats.org/officeDocument/2006/customXml" ds:itemID="{BCE1BF91-68B2-4345-A285-393898E4BA2F}"/>
</file>

<file path=customXml/itemProps3.xml><?xml version="1.0" encoding="utf-8"?>
<ds:datastoreItem xmlns:ds="http://schemas.openxmlformats.org/officeDocument/2006/customXml" ds:itemID="{9716B580-32B4-46A5-8918-952C16458B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Trudy Wild</dc:creator>
  <cp:keywords/>
  <dc:description/>
  <cp:lastModifiedBy/>
  <cp:revision/>
  <dcterms:created xsi:type="dcterms:W3CDTF">2019-06-05T18:57:33Z</dcterms:created>
  <dcterms:modified xsi:type="dcterms:W3CDTF">2026-04-16T19:53:30Z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0x0101006D792C019321EE49BCD8ED1DBDDC1E14</vt:lpwstr>
  </property>
  <property fmtid="{D5CDD505-2E9C-101B-9397-08002B2CF9AE}" pid="3" name="MediaServiceImageTags">
    <vt:lpwstr/>
  </property>
</Properties>
</file>