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unitedarts-my.sharepoint.com/personal/beatriz_unitedarts_cc/Documents/"/>
    </mc:Choice>
  </mc:AlternateContent>
  <xr:revisionPtr revIDLastSave="0" documentId="8_{5E30FEC2-83F0-46C0-92E2-8C12F9137B21}" xr6:coauthVersionLast="47" xr6:coauthVersionMax="47" xr10:uidLastSave="{00000000-0000-0000-0000-000000000000}"/>
  <bookViews>
    <workbookView xWindow="-108" yWindow="-108" windowWidth="23256" windowHeight="13896" xr2:uid="{E8E9C358-CE04-4365-A06D-FA63632A3C73}"/>
  </bookViews>
  <sheets>
    <sheet name="Match Summary-formulas" sheetId="1" r:id="rId1"/>
    <sheet name="Sheet1" sheetId="2" r:id="rId2"/>
  </sheets>
  <definedNames>
    <definedName name="_xlnm.Print_Area" localSheetId="0">'Match Summary-formulas'!$A$1:$G$76</definedName>
    <definedName name="_xlnm.Print_Titles" localSheetId="0">'Match Summary-formulas'!$1:$2</definedName>
    <definedName name="Z_2906004C_2EF7_446B_95C5_10324863CFF2_.wvu.PrintArea" localSheetId="0" hidden="1">'Match Summary-formulas'!$A$1:$G$76</definedName>
    <definedName name="Z_2906004C_2EF7_446B_95C5_10324863CFF2_.wvu.PrintTitles" localSheetId="0" hidden="1">'Match Summary-formulas'!$1:$2</definedName>
    <definedName name="Z_CAFC409B_4232_4328_B10A_BA61758D2F65_.wvu.PrintArea" localSheetId="0" hidden="1">'Match Summary-formulas'!$A$1:$G$76</definedName>
    <definedName name="Z_CAFC409B_4232_4328_B10A_BA61758D2F65_.wvu.PrintTitles" localSheetId="0" hidden="1">'Match Summary-formulas'!$1:$2</definedName>
    <definedName name="Z_CFE7DEE6_4949_470C_9B84_2FD9E3AA7AF3_.wvu.PrintArea" localSheetId="0" hidden="1">'Match Summary-formulas'!$A$1:$G$76</definedName>
    <definedName name="Z_CFE7DEE6_4949_470C_9B84_2FD9E3AA7AF3_.wvu.PrintTitles" localSheetId="0" hidden="1">'Match Summary-formulas'!$1:$2</definedName>
    <definedName name="Z_D6E3A48B_2D90_49ED_B6EF_D59867B7F3E4_.wvu.PrintArea" localSheetId="0" hidden="1">'Match Summary-formulas'!$B$1:$F$69</definedName>
  </definedNames>
  <calcPr calcId="191028"/>
  <customWorkbookViews>
    <customWorkbookView name="Trudy Wild - Personal View" guid="{2906004C-2EF7-446B-95C5-10324863CFF2}" mergeInterval="0" personalView="1" maximized="1" windowWidth="1077" windowHeight="773" activeSheetId="1"/>
    <customWorkbookView name="Heidi - Personal View" guid="{CFE7DEE6-4949-470C-9B84-2FD9E3AA7AF3}" mergeInterval="0" personalView="1" maximized="1" windowWidth="1600" windowHeight="655" activeSheetId="1"/>
    <customWorkbookView name="Mary - Personal View" guid="{D6E3A48B-2D90-49ED-B6EF-D59867B7F3E4}" mergeInterval="0" personalView="1" maximized="1" windowWidth="1020" windowHeight="539" activeSheetId="1" showComments="commIndAndComment"/>
    <customWorkbookView name="Ann - Personal View" guid="{CAFC409B-4232-4328-B10A-BA61758D2F65}" mergeInterval="0" personalView="1" maximized="1" windowWidth="1320" windowHeight="52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6" i="1"/>
  <c r="F7" i="1"/>
  <c r="G20" i="1"/>
  <c r="C19" i="1"/>
  <c r="C21" i="1"/>
  <c r="E18" i="1"/>
  <c r="C40" i="1"/>
  <c r="C20" i="1"/>
  <c r="D16" i="1"/>
  <c r="E55" i="1"/>
  <c r="C68" i="1"/>
  <c r="D68" i="1"/>
  <c r="D40" i="1"/>
  <c r="F55" i="1"/>
  <c r="E16" i="1"/>
  <c r="C22" i="1"/>
  <c r="D22" i="1"/>
  <c r="D19" i="1"/>
  <c r="D18" i="1"/>
  <c r="E19" i="1"/>
  <c r="E20" i="1"/>
  <c r="C23" i="1"/>
  <c r="D21" i="1"/>
  <c r="D20" i="1"/>
</calcChain>
</file>

<file path=xl/sharedStrings.xml><?xml version="1.0" encoding="utf-8"?>
<sst xmlns="http://schemas.openxmlformats.org/spreadsheetml/2006/main" count="67" uniqueCount="60">
  <si>
    <t xml:space="preserve"> </t>
  </si>
  <si>
    <t>2026 Cultural Facilities Funding</t>
  </si>
  <si>
    <t>|  FORM C  Match Summary</t>
  </si>
  <si>
    <t xml:space="preserve">Organization Name: </t>
  </si>
  <si>
    <t>Match Summary &amp; Partial Documentation</t>
  </si>
  <si>
    <t>For information on match eligibility, see Index C on Match Composition &amp; Limitations.</t>
  </si>
  <si>
    <t>Request from Orange County/TDT</t>
  </si>
  <si>
    <t>$15,000 - $2,000,000</t>
  </si>
  <si>
    <t>Minimum match required</t>
  </si>
  <si>
    <t>(see below)</t>
  </si>
  <si>
    <t>ü</t>
  </si>
  <si>
    <r>
      <rPr>
        <b/>
        <sz val="10"/>
        <rFont val="Univers"/>
        <family val="2"/>
      </rPr>
      <t>Complete yellow highlight sections.</t>
    </r>
    <r>
      <rPr>
        <sz val="10"/>
        <rFont val="Univers"/>
        <family val="2"/>
      </rPr>
      <t xml:space="preserve"> Record your matching funds (for Orange County request match and any additional) into the "Matching Funds - Categories" below. The totals from each category will populate into the Match Summary chart. </t>
    </r>
    <r>
      <rPr>
        <b/>
        <sz val="10"/>
        <rFont val="Univers"/>
        <family val="2"/>
      </rPr>
      <t xml:space="preserve">You must document 100% of your Request Match as "confirmed" at the time of application. </t>
    </r>
    <r>
      <rPr>
        <sz val="10"/>
        <rFont val="Univers"/>
        <family val="2"/>
      </rPr>
      <t>Remaining match documentation is optional at this time, but does reflect the project's funding status for panel review.</t>
    </r>
  </si>
  <si>
    <t>Submit as Excel form, or PDF. Upload supporting documentation in groups by cash, pledges, and in-kind.</t>
  </si>
  <si>
    <t>For every $1 requested from the County you must provide a minimum of $0.50 (50%) in matching funds. All matching funds must be designated specifically for the proposed project.</t>
  </si>
  <si>
    <t>Match Summary</t>
  </si>
  <si>
    <t>Match Categories</t>
  </si>
  <si>
    <t>Total Project Funding</t>
  </si>
  <si>
    <t>% of Total Match (E)</t>
  </si>
  <si>
    <t>% of Request Amount (F)</t>
  </si>
  <si>
    <t>Minimum Request Match</t>
  </si>
  <si>
    <t xml:space="preserve">    A  (Cash) must be 25% or more of request amount--&gt;</t>
  </si>
  <si>
    <t>Cash Minimum</t>
  </si>
  <si>
    <t>A</t>
  </si>
  <si>
    <t>Cash-On-Hand</t>
  </si>
  <si>
    <t>B</t>
  </si>
  <si>
    <t>In-Kind Contributions</t>
  </si>
  <si>
    <t>B + C Maximum: 25% of request amount</t>
  </si>
  <si>
    <t>Pledge &amp;
In-kind MAX</t>
  </si>
  <si>
    <t>C</t>
  </si>
  <si>
    <t>Irrevocable Pledges</t>
  </si>
  <si>
    <t>D</t>
  </si>
  <si>
    <t xml:space="preserve">TOTAL Documented Match+ </t>
  </si>
  <si>
    <t>50%+</t>
  </si>
  <si>
    <t>E</t>
  </si>
  <si>
    <t>Requested from Orange County</t>
  </si>
  <si>
    <t>F</t>
  </si>
  <si>
    <t>Project Total (this phase)</t>
  </si>
  <si>
    <t>G</t>
  </si>
  <si>
    <t>Amount not yet secured/documented</t>
  </si>
  <si>
    <r>
      <t xml:space="preserve">All Matching Funds MUST BE COMPLETE AND CONFIRMED AT THE TIME OF APPLICATION (for all applicants). Match of $0.50 required for each $1 requested from County. </t>
    </r>
    <r>
      <rPr>
        <sz val="12"/>
        <color indexed="63"/>
        <rFont val="Arial"/>
        <family val="2"/>
      </rPr>
      <t>For municipalities applicants, see details about resolutions as match.</t>
    </r>
  </si>
  <si>
    <t xml:space="preserve">Matching Funds - Categories &amp; Documentation </t>
  </si>
  <si>
    <r>
      <rPr>
        <b/>
        <sz val="14"/>
        <color indexed="8"/>
        <rFont val="Univers"/>
        <family val="2"/>
      </rPr>
      <t xml:space="preserve">Cash-on-Hand </t>
    </r>
    <r>
      <rPr>
        <b/>
        <sz val="12"/>
        <color indexed="8"/>
        <rFont val="Univers"/>
        <family val="2"/>
      </rPr>
      <t xml:space="preserve">
</t>
    </r>
    <r>
      <rPr>
        <sz val="11"/>
        <color indexed="8"/>
        <rFont val="Univers"/>
        <family val="2"/>
      </rPr>
      <t xml:space="preserve">You may add or subtract rows from this chart. Documentation for Match funding </t>
    </r>
    <r>
      <rPr>
        <i/>
        <sz val="11"/>
        <color indexed="8"/>
        <rFont val="Univers"/>
        <family val="2"/>
      </rPr>
      <t>must be uploaded to the application</t>
    </r>
    <r>
      <rPr>
        <sz val="11"/>
        <color indexed="8"/>
        <rFont val="Univers"/>
        <family val="2"/>
      </rPr>
      <t>. May include copies of government appropriations, foundation or corporate award/grant notice, municipality or bank loan, applicant cash (requires bank statement, minutes, letter from Board/Executive Director), contribution transmittal &amp; canceled check, credit card transaction, etc.</t>
    </r>
  </si>
  <si>
    <t>Name/contact information of 
funding source</t>
  </si>
  <si>
    <t xml:space="preserve">Amount </t>
  </si>
  <si>
    <t xml:space="preserve">Description of funding (type, availability, </t>
  </si>
  <si>
    <t>Date when funding will be available</t>
  </si>
  <si>
    <t>What Documentation Provided? &amp; Status</t>
  </si>
  <si>
    <r>
      <rPr>
        <b/>
        <sz val="14"/>
        <rFont val="Univers"/>
        <family val="2"/>
      </rPr>
      <t xml:space="preserve">In-Kind Contributions </t>
    </r>
    <r>
      <rPr>
        <b/>
        <sz val="11"/>
        <rFont val="Univers"/>
        <family val="2"/>
      </rPr>
      <t xml:space="preserve">
</t>
    </r>
    <r>
      <rPr>
        <sz val="11"/>
        <rFont val="Univers"/>
        <family val="2"/>
      </rPr>
      <t xml:space="preserve">Goods and services must be received and utilized by June 30, 2027. You may add or subtract rows from this chart. Documentation for Match funding </t>
    </r>
    <r>
      <rPr>
        <i/>
        <sz val="11"/>
        <rFont val="Univers"/>
        <family val="2"/>
      </rPr>
      <t>must be uploaded to the application</t>
    </r>
    <r>
      <rPr>
        <sz val="11"/>
        <rFont val="Univers"/>
        <family val="2"/>
      </rPr>
      <t>. Include letter, invoice, value statement, or commitment to provide services.</t>
    </r>
  </si>
  <si>
    <t>Fair Market Value</t>
  </si>
  <si>
    <t>Name/contact of person or organization</t>
  </si>
  <si>
    <t>Date &amp; Description of goods and services donated</t>
  </si>
  <si>
    <t>Total value of goods/services</t>
  </si>
  <si>
    <t>Amount to be donated In-Kind</t>
  </si>
  <si>
    <t>Basis for the determination</t>
  </si>
  <si>
    <r>
      <rPr>
        <b/>
        <sz val="14"/>
        <rFont val="Univers"/>
        <family val="2"/>
      </rPr>
      <t>Irrevocable Pledges</t>
    </r>
    <r>
      <rPr>
        <sz val="14"/>
        <rFont val="Univers"/>
        <family val="2"/>
      </rPr>
      <t xml:space="preserve"> 
</t>
    </r>
    <r>
      <rPr>
        <sz val="11"/>
        <rFont val="Univers"/>
        <family val="2"/>
      </rPr>
      <t xml:space="preserve">Only pledges that are auditable are acceptable. Donations must be received and obligated by June 30, 2027. You may add or subtract rows from this chart. Documentation for Match funding </t>
    </r>
    <r>
      <rPr>
        <i/>
        <sz val="11"/>
        <rFont val="Univers"/>
        <family val="2"/>
      </rPr>
      <t xml:space="preserve">must be uploaded to the application. </t>
    </r>
    <r>
      <rPr>
        <i/>
        <sz val="11"/>
        <color indexed="10"/>
        <rFont val="Univers"/>
        <family val="2"/>
      </rPr>
      <t>See guidelines for required items.</t>
    </r>
  </si>
  <si>
    <t>Name/contact information of donor (person or organization)</t>
  </si>
  <si>
    <t>Amount of the pledge</t>
  </si>
  <si>
    <t>Budget line item/category</t>
  </si>
  <si>
    <t>Date when the pledge will be paid (by end of grant encumbrance period (6/30/27)</t>
  </si>
  <si>
    <t>Match Notes (optional):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</si>
</sst>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&quot;$&quot;* #,##0_);_(&quot;$&quot;* \(#,##0\);_(&quot;$&quot;* &quot;-&quot;?_);_(@_)"/>
  </numFmts>
  <fonts count="36">
    <font>
      <sz val="10"/>
      <name val="Arial"/>
    </font>
    <font>
      <sz val="10"/>
      <name val="Arial"/>
    </font>
    <font>
      <b/>
      <sz val="11"/>
      <name val="Arial"/>
      <family val="2"/>
    </font>
    <font>
      <b/>
      <sz val="11"/>
      <color indexed="63"/>
      <name val="Arial"/>
      <family val="2"/>
    </font>
    <font>
      <sz val="11"/>
      <color indexed="63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indexed="63"/>
      <name val="Arial"/>
      <family val="2"/>
    </font>
    <font>
      <b/>
      <sz val="14"/>
      <color indexed="63"/>
      <name val="Arial"/>
      <family val="2"/>
    </font>
    <font>
      <sz val="11"/>
      <name val="Univers"/>
      <family val="2"/>
    </font>
    <font>
      <b/>
      <sz val="11"/>
      <name val="Univers"/>
      <family val="2"/>
    </font>
    <font>
      <sz val="12"/>
      <name val="Arial"/>
      <family val="2"/>
    </font>
    <font>
      <sz val="10"/>
      <color indexed="63"/>
      <name val="Arial"/>
      <family val="2"/>
    </font>
    <font>
      <sz val="9"/>
      <name val="Arial"/>
      <family val="2"/>
    </font>
    <font>
      <b/>
      <sz val="9"/>
      <color indexed="63"/>
      <name val="Arial"/>
      <family val="2"/>
    </font>
    <font>
      <sz val="10"/>
      <name val="Univers"/>
      <family val="2"/>
    </font>
    <font>
      <b/>
      <sz val="12"/>
      <color indexed="63"/>
      <name val="Arial"/>
      <family val="2"/>
    </font>
    <font>
      <b/>
      <sz val="10"/>
      <color indexed="63"/>
      <name val="Arial"/>
      <family val="2"/>
    </font>
    <font>
      <b/>
      <sz val="11"/>
      <name val="Wingdings"/>
      <charset val="2"/>
    </font>
    <font>
      <b/>
      <sz val="14"/>
      <name val="Univers"/>
      <family val="2"/>
    </font>
    <font>
      <sz val="14"/>
      <name val="Univers"/>
      <family val="2"/>
    </font>
    <font>
      <b/>
      <sz val="12"/>
      <name val="Arial"/>
      <family val="2"/>
    </font>
    <font>
      <i/>
      <sz val="11"/>
      <name val="Univers"/>
      <family val="2"/>
    </font>
    <font>
      <sz val="9"/>
      <color indexed="63"/>
      <name val="Arial"/>
      <family val="2"/>
    </font>
    <font>
      <b/>
      <sz val="10"/>
      <name val="Univers"/>
      <family val="2"/>
    </font>
    <font>
      <i/>
      <sz val="11"/>
      <color indexed="10"/>
      <name val="Univers"/>
      <family val="2"/>
    </font>
    <font>
      <b/>
      <sz val="12"/>
      <color indexed="8"/>
      <name val="Univers"/>
      <family val="2"/>
    </font>
    <font>
      <b/>
      <sz val="14"/>
      <color indexed="8"/>
      <name val="Univers"/>
      <family val="2"/>
    </font>
    <font>
      <sz val="11"/>
      <color indexed="8"/>
      <name val="Univers"/>
      <family val="2"/>
    </font>
    <font>
      <i/>
      <sz val="11"/>
      <color indexed="8"/>
      <name val="Univers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Univers"/>
      <family val="2"/>
    </font>
    <font>
      <b/>
      <sz val="12"/>
      <color theme="1"/>
      <name val="Univers"/>
      <family val="2"/>
    </font>
    <font>
      <sz val="10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164" fontId="4" fillId="0" borderId="0" xfId="0" applyNumberFormat="1" applyFont="1" applyAlignment="1">
      <alignment horizontal="right"/>
    </xf>
    <xf numFmtId="42" fontId="4" fillId="0" borderId="0" xfId="2" applyNumberFormat="1" applyFont="1" applyBorder="1"/>
    <xf numFmtId="0" fontId="6" fillId="0" borderId="1" xfId="0" applyFont="1" applyBorder="1"/>
    <xf numFmtId="0" fontId="6" fillId="0" borderId="2" xfId="0" applyFont="1" applyBorder="1" applyAlignment="1">
      <alignment horizontal="right"/>
    </xf>
    <xf numFmtId="0" fontId="10" fillId="2" borderId="3" xfId="0" applyFont="1" applyFill="1" applyBorder="1" applyAlignment="1">
      <alignment horizontal="center" wrapText="1"/>
    </xf>
    <xf numFmtId="0" fontId="11" fillId="0" borderId="0" xfId="0" applyFont="1" applyAlignment="1">
      <alignment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6" fillId="0" borderId="8" xfId="0" applyFont="1" applyBorder="1"/>
    <xf numFmtId="0" fontId="5" fillId="0" borderId="8" xfId="0" applyFont="1" applyBorder="1" applyAlignment="1">
      <alignment horizontal="right"/>
    </xf>
    <xf numFmtId="42" fontId="4" fillId="3" borderId="7" xfId="2" applyNumberFormat="1" applyFont="1" applyFill="1" applyBorder="1"/>
    <xf numFmtId="42" fontId="4" fillId="3" borderId="7" xfId="2" applyNumberFormat="1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 wrapText="1"/>
    </xf>
    <xf numFmtId="14" fontId="4" fillId="3" borderId="7" xfId="1" applyNumberFormat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 wrapText="1"/>
    </xf>
    <xf numFmtId="164" fontId="13" fillId="0" borderId="0" xfId="0" applyNumberFormat="1" applyFont="1" applyAlignment="1">
      <alignment horizontal="left"/>
    </xf>
    <xf numFmtId="9" fontId="6" fillId="0" borderId="0" xfId="3" applyFont="1" applyAlignment="1">
      <alignment horizontal="left"/>
    </xf>
    <xf numFmtId="0" fontId="16" fillId="2" borderId="3" xfId="0" applyFont="1" applyFill="1" applyBorder="1" applyAlignment="1">
      <alignment horizontal="center" wrapText="1"/>
    </xf>
    <xf numFmtId="165" fontId="12" fillId="0" borderId="7" xfId="2" applyNumberFormat="1" applyFont="1" applyFill="1" applyBorder="1" applyAlignment="1">
      <alignment horizontal="right"/>
    </xf>
    <xf numFmtId="164" fontId="4" fillId="3" borderId="10" xfId="0" applyNumberFormat="1" applyFont="1" applyFill="1" applyBorder="1" applyAlignment="1">
      <alignment horizontal="left" vertical="center" wrapText="1"/>
    </xf>
    <xf numFmtId="164" fontId="4" fillId="3" borderId="11" xfId="0" applyNumberFormat="1" applyFont="1" applyFill="1" applyBorder="1" applyAlignment="1">
      <alignment horizontal="left" vertical="center" wrapText="1"/>
    </xf>
    <xf numFmtId="164" fontId="13" fillId="3" borderId="12" xfId="0" applyNumberFormat="1" applyFont="1" applyFill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42" fontId="11" fillId="4" borderId="0" xfId="0" applyNumberFormat="1" applyFont="1" applyFill="1" applyAlignment="1">
      <alignment vertical="top" wrapText="1"/>
    </xf>
    <xf numFmtId="0" fontId="18" fillId="0" borderId="13" xfId="0" applyFont="1" applyBorder="1" applyAlignment="1">
      <alignment horizontal="center" wrapText="1"/>
    </xf>
    <xf numFmtId="165" fontId="12" fillId="0" borderId="0" xfId="2" applyNumberFormat="1" applyFont="1" applyFill="1" applyBorder="1" applyAlignment="1">
      <alignment horizontal="right"/>
    </xf>
    <xf numFmtId="9" fontId="14" fillId="0" borderId="0" xfId="3" applyFont="1" applyAlignment="1">
      <alignment horizontal="left" wrapText="1"/>
    </xf>
    <xf numFmtId="9" fontId="4" fillId="0" borderId="0" xfId="3" applyFont="1" applyBorder="1" applyAlignment="1">
      <alignment horizontal="left"/>
    </xf>
    <xf numFmtId="0" fontId="16" fillId="2" borderId="7" xfId="0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16" fillId="3" borderId="7" xfId="0" applyFont="1" applyFill="1" applyBorder="1" applyAlignment="1">
      <alignment horizontal="left" vertical="top" wrapText="1"/>
    </xf>
    <xf numFmtId="165" fontId="0" fillId="0" borderId="0" xfId="0" applyNumberFormat="1" applyAlignment="1">
      <alignment horizontal="right"/>
    </xf>
    <xf numFmtId="164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7" fillId="0" borderId="0" xfId="0" applyFont="1"/>
    <xf numFmtId="0" fontId="15" fillId="0" borderId="0" xfId="0" applyFont="1" applyAlignment="1">
      <alignment wrapText="1"/>
    </xf>
    <xf numFmtId="164" fontId="4" fillId="0" borderId="14" xfId="0" applyNumberFormat="1" applyFont="1" applyBorder="1" applyAlignment="1">
      <alignment horizontal="center"/>
    </xf>
    <xf numFmtId="0" fontId="8" fillId="0" borderId="0" xfId="0" applyFont="1"/>
    <xf numFmtId="0" fontId="17" fillId="0" borderId="0" xfId="0" applyFont="1"/>
    <xf numFmtId="42" fontId="8" fillId="3" borderId="0" xfId="2" applyNumberFormat="1" applyFont="1" applyFill="1" applyBorder="1"/>
    <xf numFmtId="42" fontId="12" fillId="5" borderId="0" xfId="0" applyNumberFormat="1" applyFont="1" applyFill="1"/>
    <xf numFmtId="42" fontId="8" fillId="0" borderId="6" xfId="2" applyNumberFormat="1" applyFont="1" applyFill="1" applyBorder="1"/>
    <xf numFmtId="164" fontId="4" fillId="0" borderId="12" xfId="0" applyNumberFormat="1" applyFont="1" applyBorder="1" applyAlignment="1">
      <alignment horizontal="center"/>
    </xf>
    <xf numFmtId="42" fontId="17" fillId="0" borderId="15" xfId="2" applyNumberFormat="1" applyFont="1" applyBorder="1"/>
    <xf numFmtId="164" fontId="31" fillId="0" borderId="0" xfId="0" applyNumberFormat="1" applyFont="1"/>
    <xf numFmtId="164" fontId="32" fillId="0" borderId="0" xfId="0" applyNumberFormat="1" applyFont="1"/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right" wrapText="1"/>
    </xf>
    <xf numFmtId="0" fontId="6" fillId="0" borderId="0" xfId="0" applyFont="1" applyAlignment="1">
      <alignment vertical="top" wrapText="1"/>
    </xf>
    <xf numFmtId="165" fontId="4" fillId="5" borderId="11" xfId="2" applyNumberFormat="1" applyFont="1" applyFill="1" applyBorder="1" applyAlignment="1">
      <alignment horizontal="center" vertical="center"/>
    </xf>
    <xf numFmtId="166" fontId="32" fillId="0" borderId="0" xfId="0" applyNumberFormat="1" applyFont="1" applyAlignment="1">
      <alignment horizontal="right"/>
    </xf>
    <xf numFmtId="0" fontId="18" fillId="0" borderId="5" xfId="0" applyFont="1" applyBorder="1" applyAlignment="1">
      <alignment horizontal="center" wrapText="1"/>
    </xf>
    <xf numFmtId="0" fontId="6" fillId="5" borderId="16" xfId="0" applyFont="1" applyFill="1" applyBorder="1"/>
    <xf numFmtId="0" fontId="6" fillId="5" borderId="17" xfId="0" applyFont="1" applyFill="1" applyBorder="1"/>
    <xf numFmtId="164" fontId="4" fillId="0" borderId="10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4" fillId="5" borderId="7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wrapText="1"/>
    </xf>
    <xf numFmtId="0" fontId="16" fillId="2" borderId="19" xfId="0" applyFont="1" applyFill="1" applyBorder="1" applyAlignment="1">
      <alignment horizontal="center" wrapText="1"/>
    </xf>
    <xf numFmtId="165" fontId="12" fillId="6" borderId="20" xfId="2" applyNumberFormat="1" applyFont="1" applyFill="1" applyBorder="1" applyAlignment="1">
      <alignment horizontal="right"/>
    </xf>
    <xf numFmtId="42" fontId="8" fillId="6" borderId="8" xfId="2" applyNumberFormat="1" applyFont="1" applyFill="1" applyBorder="1"/>
    <xf numFmtId="42" fontId="11" fillId="0" borderId="0" xfId="0" applyNumberFormat="1" applyFont="1" applyAlignment="1">
      <alignment vertical="top" wrapText="1"/>
    </xf>
    <xf numFmtId="0" fontId="7" fillId="0" borderId="0" xfId="0" applyFont="1" applyAlignment="1">
      <alignment horizontal="right"/>
    </xf>
    <xf numFmtId="164" fontId="4" fillId="3" borderId="10" xfId="0" applyNumberFormat="1" applyFont="1" applyFill="1" applyBorder="1" applyAlignment="1">
      <alignment horizontal="left" vertical="center" wrapText="1"/>
    </xf>
    <xf numFmtId="164" fontId="4" fillId="3" borderId="11" xfId="0" applyNumberFormat="1" applyFont="1" applyFill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2" borderId="5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5" fillId="0" borderId="0" xfId="0" applyFont="1" applyAlignment="1">
      <alignment horizontal="left"/>
    </xf>
    <xf numFmtId="0" fontId="10" fillId="2" borderId="22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9" fillId="2" borderId="0" xfId="0" applyFont="1" applyFill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12" fillId="3" borderId="24" xfId="0" applyFont="1" applyFill="1" applyBorder="1" applyAlignment="1">
      <alignment horizontal="right"/>
    </xf>
    <xf numFmtId="165" fontId="35" fillId="5" borderId="34" xfId="0" applyNumberFormat="1" applyFont="1" applyFill="1" applyBorder="1" applyAlignment="1">
      <alignment horizontal="center" vertical="center"/>
    </xf>
    <xf numFmtId="165" fontId="35" fillId="5" borderId="1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0" xfId="0" applyFont="1" applyFill="1" applyBorder="1" applyAlignment="1">
      <alignment horizontal="left" vertical="top" wrapText="1"/>
    </xf>
    <xf numFmtId="0" fontId="7" fillId="3" borderId="26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  <xf numFmtId="0" fontId="10" fillId="2" borderId="16" xfId="0" applyFont="1" applyFill="1" applyBorder="1" applyAlignment="1">
      <alignment horizontal="center" wrapText="1"/>
    </xf>
    <xf numFmtId="0" fontId="10" fillId="2" borderId="27" xfId="0" applyFont="1" applyFill="1" applyBorder="1" applyAlignment="1">
      <alignment horizontal="center" wrapText="1"/>
    </xf>
    <xf numFmtId="164" fontId="4" fillId="5" borderId="25" xfId="0" applyNumberFormat="1" applyFont="1" applyFill="1" applyBorder="1" applyAlignment="1">
      <alignment horizontal="center"/>
    </xf>
    <xf numFmtId="164" fontId="4" fillId="5" borderId="19" xfId="0" applyNumberFormat="1" applyFont="1" applyFill="1" applyBorder="1" applyAlignment="1">
      <alignment horizontal="center"/>
    </xf>
    <xf numFmtId="164" fontId="24" fillId="5" borderId="25" xfId="0" applyNumberFormat="1" applyFont="1" applyFill="1" applyBorder="1" applyAlignment="1">
      <alignment horizontal="center" vertical="center" wrapText="1"/>
    </xf>
    <xf numFmtId="164" fontId="24" fillId="5" borderId="19" xfId="0" applyNumberFormat="1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34" fillId="0" borderId="18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center"/>
    </xf>
    <xf numFmtId="165" fontId="32" fillId="0" borderId="0" xfId="0" applyNumberFormat="1" applyFont="1" applyAlignment="1">
      <alignment horizontal="center" vertical="center"/>
    </xf>
    <xf numFmtId="42" fontId="8" fillId="0" borderId="29" xfId="2" applyNumberFormat="1" applyFont="1" applyFill="1" applyBorder="1" applyAlignment="1">
      <alignment horizontal="center"/>
    </xf>
    <xf numFmtId="42" fontId="8" fillId="0" borderId="30" xfId="2" applyNumberFormat="1" applyFont="1" applyFill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5" borderId="33" xfId="0" applyFont="1" applyFill="1" applyBorder="1" applyAlignment="1">
      <alignment horizontal="center" wrapText="1"/>
    </xf>
    <xf numFmtId="0" fontId="3" fillId="5" borderId="34" xfId="0" applyFont="1" applyFill="1" applyBorder="1" applyAlignment="1">
      <alignment horizont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9" fontId="14" fillId="5" borderId="7" xfId="0" applyNumberFormat="1" applyFont="1" applyFill="1" applyBorder="1" applyAlignment="1">
      <alignment horizontal="center" vertical="center" wrapText="1"/>
    </xf>
    <xf numFmtId="166" fontId="35" fillId="5" borderId="25" xfId="0" applyNumberFormat="1" applyFont="1" applyFill="1" applyBorder="1" applyAlignment="1">
      <alignment horizontal="center"/>
    </xf>
    <xf numFmtId="166" fontId="35" fillId="5" borderId="19" xfId="0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ill>
        <patternFill patternType="gray125">
          <fgColor indexed="10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Gray">
          <fgColor rgb="FFFF0000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125">
          <fgColor indexed="10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20</xdr:row>
      <xdr:rowOff>0</xdr:rowOff>
    </xdr:from>
    <xdr:to>
      <xdr:col>5</xdr:col>
      <xdr:colOff>548640</xdr:colOff>
      <xdr:row>22</xdr:row>
      <xdr:rowOff>0</xdr:rowOff>
    </xdr:to>
    <xdr:sp macro="" textlink="">
      <xdr:nvSpPr>
        <xdr:cNvPr id="5575" name="Line 3">
          <a:extLst>
            <a:ext uri="{FF2B5EF4-FFF2-40B4-BE49-F238E27FC236}">
              <a16:creationId xmlns:a16="http://schemas.microsoft.com/office/drawing/2014/main" id="{4C77BE5A-E896-65EE-8D93-3166DA0D288E}"/>
            </a:ext>
          </a:extLst>
        </xdr:cNvPr>
        <xdr:cNvSpPr>
          <a:spLocks noChangeShapeType="1"/>
        </xdr:cNvSpPr>
      </xdr:nvSpPr>
      <xdr:spPr bwMode="auto">
        <a:xfrm flipH="1">
          <a:off x="7139940" y="58369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</xdr:colOff>
      <xdr:row>17</xdr:row>
      <xdr:rowOff>76200</xdr:rowOff>
    </xdr:from>
    <xdr:to>
      <xdr:col>7</xdr:col>
      <xdr:colOff>106680</xdr:colOff>
      <xdr:row>18</xdr:row>
      <xdr:rowOff>152400</xdr:rowOff>
    </xdr:to>
    <xdr:sp macro="" textlink="">
      <xdr:nvSpPr>
        <xdr:cNvPr id="5576" name="Right Brace 4">
          <a:extLst>
            <a:ext uri="{FF2B5EF4-FFF2-40B4-BE49-F238E27FC236}">
              <a16:creationId xmlns:a16="http://schemas.microsoft.com/office/drawing/2014/main" id="{F22963E0-B2FD-AD6A-F71D-A20C6D4CE5EC}"/>
            </a:ext>
          </a:extLst>
        </xdr:cNvPr>
        <xdr:cNvSpPr>
          <a:spLocks/>
        </xdr:cNvSpPr>
      </xdr:nvSpPr>
      <xdr:spPr bwMode="auto">
        <a:xfrm>
          <a:off x="9044940" y="4549140"/>
          <a:ext cx="60960" cy="365760"/>
        </a:xfrm>
        <a:prstGeom prst="rightBrace">
          <a:avLst>
            <a:gd name="adj1" fmla="val 6667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1402080</xdr:colOff>
      <xdr:row>17</xdr:row>
      <xdr:rowOff>60960</xdr:rowOff>
    </xdr:from>
    <xdr:to>
      <xdr:col>6</xdr:col>
      <xdr:colOff>137160</xdr:colOff>
      <xdr:row>18</xdr:row>
      <xdr:rowOff>304800</xdr:rowOff>
    </xdr:to>
    <xdr:sp macro="" textlink="">
      <xdr:nvSpPr>
        <xdr:cNvPr id="5577" name="Right Brace 1">
          <a:extLst>
            <a:ext uri="{FF2B5EF4-FFF2-40B4-BE49-F238E27FC236}">
              <a16:creationId xmlns:a16="http://schemas.microsoft.com/office/drawing/2014/main" id="{1BED250C-7E68-ADF5-C266-F4248FBAC2CC}"/>
            </a:ext>
          </a:extLst>
        </xdr:cNvPr>
        <xdr:cNvSpPr>
          <a:spLocks/>
        </xdr:cNvSpPr>
      </xdr:nvSpPr>
      <xdr:spPr bwMode="auto">
        <a:xfrm>
          <a:off x="7863840" y="4533900"/>
          <a:ext cx="137160" cy="533400"/>
        </a:xfrm>
        <a:prstGeom prst="rightBrace">
          <a:avLst>
            <a:gd name="adj1" fmla="val 16564"/>
            <a:gd name="adj2" fmla="val 5561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57150</xdr:rowOff>
    </xdr:from>
    <xdr:to>
      <xdr:col>1</xdr:col>
      <xdr:colOff>1371600</xdr:colOff>
      <xdr:row>6</xdr:row>
      <xdr:rowOff>219075</xdr:rowOff>
    </xdr:to>
    <xdr:pic>
      <xdr:nvPicPr>
        <xdr:cNvPr id="5578" name="Picture 8">
          <a:extLst>
            <a:ext uri="{FF2B5EF4-FFF2-40B4-BE49-F238E27FC236}">
              <a16:creationId xmlns:a16="http://schemas.microsoft.com/office/drawing/2014/main" id="{B7FBAD69-969C-8187-8654-56DBE188D2D1}"/>
            </a:ext>
            <a:ext uri="{147F2762-F138-4A5C-976F-8EAC2B608ADB}">
              <a16:predDERef xmlns:a16="http://schemas.microsoft.com/office/drawing/2014/main" pred="{1BED250C-7E68-ADF5-C266-F4248FBAC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76225"/>
          <a:ext cx="13430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C48C-A248-458B-A263-0CAB1F53E116}">
  <sheetPr>
    <pageSetUpPr fitToPage="1"/>
  </sheetPr>
  <dimension ref="A1:K78"/>
  <sheetViews>
    <sheetView tabSelected="1" zoomScale="80" zoomScaleNormal="80" zoomScaleSheetLayoutView="80" zoomScalePageLayoutView="80" workbookViewId="0">
      <selection activeCell="J9" sqref="J9"/>
    </sheetView>
  </sheetViews>
  <sheetFormatPr defaultColWidth="9.28515625" defaultRowHeight="13.15"/>
  <cols>
    <col min="1" max="1" width="3.5703125" style="5" customWidth="1"/>
    <col min="2" max="2" width="36.7109375" style="5" customWidth="1"/>
    <col min="3" max="3" width="22.28515625" style="5" customWidth="1"/>
    <col min="4" max="4" width="14.5703125" style="5" customWidth="1"/>
    <col min="5" max="6" width="19" style="6" customWidth="1"/>
    <col min="7" max="7" width="17.28515625" style="5" customWidth="1"/>
    <col min="8" max="8" width="10.7109375" style="5" bestFit="1" customWidth="1"/>
    <col min="9" max="9" width="7.7109375" style="5" customWidth="1"/>
    <col min="10" max="10" width="12" style="5" customWidth="1"/>
    <col min="11" max="16384" width="9.28515625" style="5"/>
  </cols>
  <sheetData>
    <row r="1" spans="1:11" ht="17.45">
      <c r="A1" s="84" t="s">
        <v>0</v>
      </c>
      <c r="B1" s="84"/>
      <c r="C1" s="21"/>
      <c r="D1" s="21"/>
      <c r="E1" s="22" t="s">
        <v>1</v>
      </c>
      <c r="F1" s="22"/>
      <c r="G1" s="22" t="s">
        <v>2</v>
      </c>
    </row>
    <row r="2" spans="1:11" ht="20.65" customHeight="1" thickBot="1">
      <c r="C2" s="3" t="s">
        <v>3</v>
      </c>
      <c r="D2" s="90"/>
      <c r="E2" s="90"/>
      <c r="F2" s="90"/>
      <c r="G2" s="90"/>
    </row>
    <row r="3" spans="1:11" ht="22.7" customHeight="1">
      <c r="B3" s="87" t="s">
        <v>4</v>
      </c>
      <c r="C3" s="87"/>
      <c r="D3" s="87"/>
      <c r="E3" s="87"/>
      <c r="F3" s="87"/>
      <c r="G3" s="87"/>
    </row>
    <row r="4" spans="1:11" ht="17.45">
      <c r="B4" s="4"/>
      <c r="C4" s="4"/>
      <c r="D4" s="4"/>
      <c r="E4" s="4"/>
      <c r="G4" s="77" t="s">
        <v>5</v>
      </c>
    </row>
    <row r="5" spans="1:11" ht="12.75" customHeight="1" thickBot="1">
      <c r="B5" s="4"/>
      <c r="C5" s="4"/>
      <c r="D5" s="4"/>
      <c r="E5" s="4"/>
      <c r="F5" s="4"/>
    </row>
    <row r="6" spans="1:11" ht="15">
      <c r="E6" s="6" t="s">
        <v>6</v>
      </c>
      <c r="F6" s="74"/>
      <c r="G6" s="29" t="s">
        <v>7</v>
      </c>
    </row>
    <row r="7" spans="1:11" ht="21" customHeight="1">
      <c r="E7" s="6" t="s">
        <v>8</v>
      </c>
      <c r="F7" s="31">
        <f>F6*0.5</f>
        <v>0</v>
      </c>
      <c r="G7" s="39" t="s">
        <v>9</v>
      </c>
    </row>
    <row r="8" spans="1:11" ht="15">
      <c r="F8" s="38"/>
    </row>
    <row r="9" spans="1:11" s="62" customFormat="1" ht="54" customHeight="1">
      <c r="A9" s="60" t="s">
        <v>10</v>
      </c>
      <c r="B9" s="81" t="s">
        <v>11</v>
      </c>
      <c r="C9" s="81"/>
      <c r="D9" s="81"/>
      <c r="E9" s="81"/>
      <c r="F9" s="81"/>
      <c r="G9" s="81"/>
      <c r="H9" s="61"/>
    </row>
    <row r="10" spans="1:11" s="9" customFormat="1" ht="16.5" customHeight="1">
      <c r="A10" s="42" t="s">
        <v>10</v>
      </c>
      <c r="B10" s="81" t="s">
        <v>12</v>
      </c>
      <c r="C10" s="81"/>
      <c r="D10" s="81"/>
      <c r="E10" s="81"/>
      <c r="F10" s="81"/>
      <c r="G10" s="81"/>
      <c r="H10" s="44"/>
    </row>
    <row r="11" spans="1:11" ht="30" customHeight="1">
      <c r="A11" s="42" t="s">
        <v>10</v>
      </c>
      <c r="B11" s="89" t="s">
        <v>13</v>
      </c>
      <c r="C11" s="89"/>
      <c r="D11" s="89"/>
      <c r="E11" s="89"/>
      <c r="F11" s="89"/>
    </row>
    <row r="12" spans="1:11" ht="17.25" customHeight="1">
      <c r="B12" s="88" t="s">
        <v>14</v>
      </c>
      <c r="C12" s="88"/>
      <c r="D12" s="88"/>
      <c r="E12" s="88"/>
      <c r="F12" s="88"/>
      <c r="G12" s="88"/>
    </row>
    <row r="13" spans="1:11" ht="9" customHeight="1" thickBot="1">
      <c r="B13" s="1"/>
      <c r="G13" s="48"/>
    </row>
    <row r="14" spans="1:11" ht="26.45">
      <c r="B14" s="1" t="s">
        <v>15</v>
      </c>
      <c r="C14" s="35" t="s">
        <v>16</v>
      </c>
      <c r="D14" s="37" t="s">
        <v>17</v>
      </c>
      <c r="E14" s="65" t="s">
        <v>18</v>
      </c>
      <c r="F14" s="118" t="s">
        <v>19</v>
      </c>
      <c r="G14" s="119"/>
      <c r="H14" s="117"/>
      <c r="I14" s="117"/>
      <c r="J14" s="109"/>
      <c r="K14" s="109"/>
    </row>
    <row r="15" spans="1:11" ht="13.9">
      <c r="B15" s="2"/>
      <c r="C15" s="12"/>
      <c r="D15" s="13"/>
      <c r="F15" s="66"/>
      <c r="G15" s="67"/>
      <c r="H15" s="6"/>
      <c r="I15" s="6"/>
    </row>
    <row r="16" spans="1:11" ht="21" customHeight="1">
      <c r="C16" s="111"/>
      <c r="D16" s="113" t="e">
        <f>C16/C20</f>
        <v>#DIV/0!</v>
      </c>
      <c r="E16" s="115" t="e">
        <f>C16/$C$21</f>
        <v>#DIV/0!</v>
      </c>
      <c r="F16" s="99">
        <v>0.25</v>
      </c>
      <c r="G16" s="124">
        <f>F6*0.25</f>
        <v>0</v>
      </c>
      <c r="H16" s="123" t="s">
        <v>20</v>
      </c>
      <c r="I16" s="121" t="s">
        <v>21</v>
      </c>
      <c r="J16" s="64"/>
    </row>
    <row r="17" spans="1:10" ht="41.45" customHeight="1">
      <c r="A17" s="46" t="s">
        <v>22</v>
      </c>
      <c r="B17" s="51" t="s">
        <v>23</v>
      </c>
      <c r="C17" s="112"/>
      <c r="D17" s="114"/>
      <c r="E17" s="116"/>
      <c r="F17" s="100"/>
      <c r="G17" s="125"/>
      <c r="H17" s="120"/>
      <c r="I17" s="122"/>
      <c r="J17" s="64"/>
    </row>
    <row r="18" spans="1:10" ht="28.9" customHeight="1">
      <c r="A18" s="46" t="s">
        <v>24</v>
      </c>
      <c r="B18" s="51" t="s">
        <v>25</v>
      </c>
      <c r="C18" s="54"/>
      <c r="D18" s="55" t="e">
        <f>C18/C20</f>
        <v>#DIV/0!</v>
      </c>
      <c r="E18" s="68" t="e">
        <f>C18/$C$21</f>
        <v>#DIV/0!</v>
      </c>
      <c r="F18" s="70">
        <v>0</v>
      </c>
      <c r="G18" s="91">
        <f>F6*0.25</f>
        <v>0</v>
      </c>
      <c r="H18" s="101" t="s">
        <v>26</v>
      </c>
      <c r="I18" s="120" t="s">
        <v>27</v>
      </c>
      <c r="J18" s="110"/>
    </row>
    <row r="19" spans="1:10" ht="31.15" customHeight="1">
      <c r="A19" s="46" t="s">
        <v>28</v>
      </c>
      <c r="B19" s="51" t="s">
        <v>29</v>
      </c>
      <c r="C19" s="54">
        <f>E68</f>
        <v>0</v>
      </c>
      <c r="D19" s="55" t="e">
        <f>C19/C20</f>
        <v>#DIV/0!</v>
      </c>
      <c r="E19" s="68" t="e">
        <f>C19/$C$21</f>
        <v>#DIV/0!</v>
      </c>
      <c r="F19" s="70">
        <v>0</v>
      </c>
      <c r="G19" s="92"/>
      <c r="H19" s="102"/>
      <c r="I19" s="120"/>
      <c r="J19" s="110"/>
    </row>
    <row r="20" spans="1:10" ht="21" customHeight="1" thickBot="1">
      <c r="A20" s="46" t="s">
        <v>30</v>
      </c>
      <c r="B20" s="51" t="s">
        <v>31</v>
      </c>
      <c r="C20" s="56">
        <f>SUM(C16:C19)</f>
        <v>0</v>
      </c>
      <c r="D20" s="49" t="e">
        <f>SUM(D16:D19)</f>
        <v>#DIV/0!</v>
      </c>
      <c r="E20" s="69" t="e">
        <f>SUM(E16:E19)</f>
        <v>#DIV/0!</v>
      </c>
      <c r="F20" s="70" t="s">
        <v>32</v>
      </c>
      <c r="G20" s="63">
        <f>F7</f>
        <v>0</v>
      </c>
      <c r="H20" s="45"/>
      <c r="I20" s="10"/>
    </row>
    <row r="21" spans="1:10" ht="18.75" customHeight="1">
      <c r="A21" s="46" t="s">
        <v>33</v>
      </c>
      <c r="B21" s="50" t="s">
        <v>34</v>
      </c>
      <c r="C21" s="75">
        <f>F6</f>
        <v>0</v>
      </c>
      <c r="D21" s="40" t="e">
        <f>C21/C22</f>
        <v>#DIV/0!</v>
      </c>
      <c r="E21" s="28"/>
      <c r="F21" s="10"/>
    </row>
    <row r="22" spans="1:10" ht="17.25" customHeight="1">
      <c r="A22" s="46" t="s">
        <v>35</v>
      </c>
      <c r="B22" s="51" t="s">
        <v>36</v>
      </c>
      <c r="C22" s="52">
        <f>C20+C21</f>
        <v>0</v>
      </c>
      <c r="D22" s="58" t="str">
        <f>IF(C22&lt;(F6*1.5),"Must be 50% more than the Request Amount(or more)","")</f>
        <v/>
      </c>
      <c r="E22" s="57"/>
      <c r="F22" s="10"/>
    </row>
    <row r="23" spans="1:10" ht="16.5" customHeight="1">
      <c r="A23" s="46" t="s">
        <v>37</v>
      </c>
      <c r="B23" s="2" t="s">
        <v>38</v>
      </c>
      <c r="C23" s="53">
        <f>C22-C20-C21</f>
        <v>0</v>
      </c>
      <c r="D23" s="10"/>
      <c r="E23" s="10"/>
      <c r="F23" s="10"/>
    </row>
    <row r="24" spans="1:10" ht="13.9">
      <c r="C24" s="11"/>
      <c r="D24" s="10"/>
      <c r="E24" s="10"/>
      <c r="F24" s="10"/>
    </row>
    <row r="25" spans="1:10" ht="60.6" customHeight="1">
      <c r="B25" s="108" t="s">
        <v>39</v>
      </c>
      <c r="C25" s="108"/>
      <c r="D25" s="108"/>
      <c r="E25" s="108"/>
      <c r="F25" s="108"/>
    </row>
    <row r="26" spans="1:10" ht="9.75" customHeight="1">
      <c r="B26" s="20"/>
      <c r="C26" s="20"/>
      <c r="D26" s="20"/>
      <c r="E26" s="20"/>
      <c r="F26" s="20"/>
    </row>
    <row r="27" spans="1:10" ht="17.45">
      <c r="B27" s="88" t="s">
        <v>40</v>
      </c>
      <c r="C27" s="88"/>
      <c r="D27" s="88"/>
      <c r="E27" s="88"/>
      <c r="F27" s="88"/>
      <c r="G27" s="88"/>
    </row>
    <row r="28" spans="1:10" ht="98.45" customHeight="1" thickBot="1">
      <c r="A28" s="59" t="s">
        <v>22</v>
      </c>
      <c r="B28" s="106" t="s">
        <v>41</v>
      </c>
      <c r="C28" s="106"/>
      <c r="D28" s="106"/>
      <c r="E28" s="106"/>
      <c r="F28" s="106"/>
      <c r="G28" s="106"/>
    </row>
    <row r="29" spans="1:10" ht="46.15" customHeight="1">
      <c r="B29" s="72" t="s">
        <v>42</v>
      </c>
      <c r="C29" s="72" t="s">
        <v>43</v>
      </c>
      <c r="D29" s="97" t="s">
        <v>44</v>
      </c>
      <c r="E29" s="98"/>
      <c r="F29" s="73" t="s">
        <v>45</v>
      </c>
      <c r="G29" s="73" t="s">
        <v>46</v>
      </c>
    </row>
    <row r="30" spans="1:10" ht="14.45">
      <c r="A30" s="5">
        <v>1</v>
      </c>
      <c r="B30" s="71"/>
      <c r="C30" s="24">
        <v>0</v>
      </c>
      <c r="D30" s="78"/>
      <c r="E30" s="79"/>
      <c r="F30" s="26"/>
      <c r="G30" s="27"/>
    </row>
    <row r="31" spans="1:10" ht="14.45">
      <c r="A31" s="5">
        <v>2</v>
      </c>
      <c r="B31" s="71"/>
      <c r="C31" s="24">
        <v>0</v>
      </c>
      <c r="D31" s="78"/>
      <c r="E31" s="79"/>
      <c r="F31" s="26"/>
      <c r="G31" s="27"/>
    </row>
    <row r="32" spans="1:10" ht="14.45">
      <c r="A32" s="5">
        <v>3</v>
      </c>
      <c r="B32" s="71"/>
      <c r="C32" s="24">
        <v>0</v>
      </c>
      <c r="D32" s="78"/>
      <c r="E32" s="79"/>
      <c r="F32" s="26"/>
      <c r="G32" s="27"/>
    </row>
    <row r="33" spans="1:7" ht="14.45">
      <c r="A33" s="5">
        <v>4</v>
      </c>
      <c r="B33" s="71"/>
      <c r="C33" s="24">
        <v>0</v>
      </c>
      <c r="D33" s="32"/>
      <c r="E33" s="33"/>
      <c r="F33" s="26"/>
      <c r="G33" s="27"/>
    </row>
    <row r="34" spans="1:7" ht="14.45">
      <c r="A34" s="5">
        <v>5</v>
      </c>
      <c r="B34" s="71"/>
      <c r="C34" s="24">
        <v>0</v>
      </c>
      <c r="D34" s="32"/>
      <c r="E34" s="33"/>
      <c r="F34" s="26"/>
      <c r="G34" s="27"/>
    </row>
    <row r="35" spans="1:7" ht="14.45">
      <c r="A35" s="5">
        <v>6</v>
      </c>
      <c r="B35" s="71"/>
      <c r="C35" s="24">
        <v>0</v>
      </c>
      <c r="D35" s="32"/>
      <c r="E35" s="33"/>
      <c r="F35" s="26"/>
      <c r="G35" s="27"/>
    </row>
    <row r="36" spans="1:7" ht="14.45">
      <c r="A36" s="5">
        <v>7</v>
      </c>
      <c r="B36" s="71"/>
      <c r="C36" s="24">
        <v>0</v>
      </c>
      <c r="D36" s="32"/>
      <c r="E36" s="33"/>
      <c r="F36" s="26"/>
      <c r="G36" s="27"/>
    </row>
    <row r="37" spans="1:7" ht="14.45">
      <c r="A37" s="5">
        <v>8</v>
      </c>
      <c r="B37" s="71"/>
      <c r="C37" s="24">
        <v>0</v>
      </c>
      <c r="D37" s="32"/>
      <c r="E37" s="33"/>
      <c r="F37" s="26"/>
      <c r="G37" s="27"/>
    </row>
    <row r="38" spans="1:7" ht="14.45">
      <c r="A38" s="5">
        <v>9</v>
      </c>
      <c r="B38" s="71"/>
      <c r="C38" s="24">
        <v>0</v>
      </c>
      <c r="D38" s="32"/>
      <c r="E38" s="33"/>
      <c r="F38" s="26"/>
      <c r="G38" s="27"/>
    </row>
    <row r="39" spans="1:7" ht="14.45">
      <c r="A39" s="5">
        <v>10</v>
      </c>
      <c r="B39" s="71"/>
      <c r="C39" s="24">
        <v>0</v>
      </c>
      <c r="D39" s="78"/>
      <c r="E39" s="79"/>
      <c r="F39" s="26"/>
      <c r="G39" s="27"/>
    </row>
    <row r="40" spans="1:7" ht="15" customHeight="1">
      <c r="B40" s="15"/>
      <c r="C40" s="36">
        <f>SUM(C30:C39)</f>
        <v>0</v>
      </c>
      <c r="D40" s="80" t="str">
        <f>IF(C40&lt;&gt;C16,"Does Not Equal Summary Info","Matches Summary")</f>
        <v>Matches Summary</v>
      </c>
      <c r="E40" s="80"/>
      <c r="F40" s="10"/>
    </row>
    <row r="41" spans="1:7" ht="14.45">
      <c r="B41" s="15"/>
      <c r="C41" s="76"/>
      <c r="D41" s="80"/>
      <c r="E41" s="80"/>
      <c r="F41" s="10"/>
    </row>
    <row r="42" spans="1:7" ht="88.15" customHeight="1" thickBot="1">
      <c r="A42" s="59" t="s">
        <v>24</v>
      </c>
      <c r="B42" s="107" t="s">
        <v>47</v>
      </c>
      <c r="C42" s="107"/>
      <c r="D42" s="107"/>
      <c r="E42" s="107"/>
      <c r="F42" s="107"/>
      <c r="G42" s="107"/>
    </row>
    <row r="43" spans="1:7" ht="14.25" customHeight="1">
      <c r="B43" s="16"/>
      <c r="C43" s="17"/>
      <c r="D43" s="103" t="s">
        <v>48</v>
      </c>
      <c r="E43" s="104"/>
      <c r="F43" s="105"/>
      <c r="G43" s="82" t="s">
        <v>46</v>
      </c>
    </row>
    <row r="44" spans="1:7" ht="43.15">
      <c r="B44" s="18" t="s">
        <v>49</v>
      </c>
      <c r="C44" s="19" t="s">
        <v>50</v>
      </c>
      <c r="D44" s="41" t="s">
        <v>51</v>
      </c>
      <c r="E44" s="19" t="s">
        <v>52</v>
      </c>
      <c r="F44" s="19" t="s">
        <v>53</v>
      </c>
      <c r="G44" s="83"/>
    </row>
    <row r="45" spans="1:7" ht="14.45">
      <c r="A45" s="47">
        <v>1</v>
      </c>
      <c r="B45" s="25"/>
      <c r="C45" s="43"/>
      <c r="D45" s="23">
        <v>0</v>
      </c>
      <c r="E45" s="23">
        <v>0</v>
      </c>
      <c r="F45" s="34"/>
      <c r="G45" s="34"/>
    </row>
    <row r="46" spans="1:7" ht="14.45">
      <c r="A46" s="47">
        <v>2</v>
      </c>
      <c r="B46" s="25"/>
      <c r="C46" s="43"/>
      <c r="D46" s="23">
        <v>0</v>
      </c>
      <c r="E46" s="23">
        <v>0</v>
      </c>
      <c r="F46" s="34"/>
      <c r="G46" s="34"/>
    </row>
    <row r="47" spans="1:7" ht="14.45">
      <c r="A47" s="47">
        <v>3</v>
      </c>
      <c r="B47" s="25"/>
      <c r="C47" s="43"/>
      <c r="D47" s="23">
        <v>0</v>
      </c>
      <c r="E47" s="23">
        <v>0</v>
      </c>
      <c r="F47" s="34"/>
      <c r="G47" s="34"/>
    </row>
    <row r="48" spans="1:7" ht="14.45">
      <c r="A48" s="47">
        <v>4</v>
      </c>
      <c r="B48" s="25"/>
      <c r="C48" s="43"/>
      <c r="D48" s="23">
        <v>0</v>
      </c>
      <c r="E48" s="23">
        <v>0</v>
      </c>
      <c r="F48" s="34"/>
      <c r="G48" s="34"/>
    </row>
    <row r="49" spans="1:7" ht="14.45">
      <c r="A49" s="47">
        <v>5</v>
      </c>
      <c r="B49" s="25"/>
      <c r="C49" s="43"/>
      <c r="D49" s="23">
        <v>0</v>
      </c>
      <c r="E49" s="23">
        <v>0</v>
      </c>
      <c r="F49" s="34"/>
      <c r="G49" s="34"/>
    </row>
    <row r="50" spans="1:7" ht="14.45">
      <c r="A50" s="47">
        <v>6</v>
      </c>
      <c r="B50" s="25"/>
      <c r="C50" s="43"/>
      <c r="D50" s="23">
        <v>0</v>
      </c>
      <c r="E50" s="23">
        <v>0</v>
      </c>
      <c r="F50" s="34"/>
      <c r="G50" s="34"/>
    </row>
    <row r="51" spans="1:7" ht="14.45">
      <c r="A51" s="47">
        <v>7</v>
      </c>
      <c r="B51" s="25"/>
      <c r="C51" s="43"/>
      <c r="D51" s="23">
        <v>0</v>
      </c>
      <c r="E51" s="23">
        <v>0</v>
      </c>
      <c r="F51" s="34"/>
      <c r="G51" s="34"/>
    </row>
    <row r="52" spans="1:7" ht="14.45">
      <c r="A52" s="47">
        <v>8</v>
      </c>
      <c r="B52" s="25"/>
      <c r="C52" s="43"/>
      <c r="D52" s="23">
        <v>0</v>
      </c>
      <c r="E52" s="23">
        <v>0</v>
      </c>
      <c r="F52" s="34"/>
      <c r="G52" s="34"/>
    </row>
    <row r="53" spans="1:7" ht="14.45">
      <c r="A53" s="47">
        <v>9</v>
      </c>
      <c r="B53" s="25"/>
      <c r="C53" s="43"/>
      <c r="D53" s="23">
        <v>0</v>
      </c>
      <c r="E53" s="23">
        <v>0</v>
      </c>
      <c r="F53" s="34"/>
      <c r="G53" s="34"/>
    </row>
    <row r="54" spans="1:7" ht="14.45">
      <c r="A54" s="47">
        <v>10</v>
      </c>
      <c r="B54" s="25"/>
      <c r="C54" s="43"/>
      <c r="D54" s="23">
        <v>0</v>
      </c>
      <c r="E54" s="23">
        <v>0</v>
      </c>
      <c r="F54" s="34"/>
      <c r="G54" s="34"/>
    </row>
    <row r="55" spans="1:7" ht="13.7" customHeight="1">
      <c r="B55" s="8"/>
      <c r="C55" s="8"/>
      <c r="D55" s="8"/>
      <c r="E55" s="36">
        <f>SUM(E45:E54)</f>
        <v>0</v>
      </c>
      <c r="F55" s="80" t="str">
        <f>IF(E55&lt;&gt;C18,"Does Not Equal Summary Info","Matches Summary")</f>
        <v>Matches Summary</v>
      </c>
      <c r="G55" s="80"/>
    </row>
    <row r="56" spans="1:7" ht="80.45" customHeight="1" thickBot="1">
      <c r="A56" s="59" t="s">
        <v>28</v>
      </c>
      <c r="B56" s="107" t="s">
        <v>54</v>
      </c>
      <c r="C56" s="107"/>
      <c r="D56" s="107"/>
      <c r="E56" s="107"/>
      <c r="F56" s="107"/>
      <c r="G56" s="107"/>
    </row>
    <row r="57" spans="1:7" ht="70.150000000000006" customHeight="1">
      <c r="B57" s="14" t="s">
        <v>55</v>
      </c>
      <c r="C57" s="14" t="s">
        <v>56</v>
      </c>
      <c r="D57" s="85" t="s">
        <v>57</v>
      </c>
      <c r="E57" s="86"/>
      <c r="F57" s="30" t="s">
        <v>58</v>
      </c>
      <c r="G57" s="30" t="s">
        <v>46</v>
      </c>
    </row>
    <row r="58" spans="1:7" ht="14.45">
      <c r="A58" s="47">
        <v>1</v>
      </c>
      <c r="B58" s="25"/>
      <c r="C58" s="24">
        <v>0</v>
      </c>
      <c r="D58" s="78"/>
      <c r="E58" s="79"/>
      <c r="F58" s="26"/>
      <c r="G58" s="27"/>
    </row>
    <row r="59" spans="1:7" ht="14.45">
      <c r="A59" s="47">
        <v>2</v>
      </c>
      <c r="B59" s="25"/>
      <c r="C59" s="24">
        <v>0</v>
      </c>
      <c r="D59" s="78"/>
      <c r="E59" s="79"/>
      <c r="F59" s="26"/>
      <c r="G59" s="27"/>
    </row>
    <row r="60" spans="1:7" ht="14.45">
      <c r="A60" s="47">
        <v>3</v>
      </c>
      <c r="B60" s="25"/>
      <c r="C60" s="24">
        <v>0</v>
      </c>
      <c r="D60" s="78"/>
      <c r="E60" s="79"/>
      <c r="F60" s="26"/>
      <c r="G60" s="27"/>
    </row>
    <row r="61" spans="1:7" ht="14.45">
      <c r="A61" s="47">
        <v>4</v>
      </c>
      <c r="B61" s="25"/>
      <c r="C61" s="24">
        <v>0</v>
      </c>
      <c r="D61" s="78"/>
      <c r="E61" s="79"/>
      <c r="F61" s="26"/>
      <c r="G61" s="27"/>
    </row>
    <row r="62" spans="1:7" ht="14.45">
      <c r="A62" s="47">
        <v>5</v>
      </c>
      <c r="B62" s="25"/>
      <c r="C62" s="24">
        <v>0</v>
      </c>
      <c r="D62" s="78"/>
      <c r="E62" s="79"/>
      <c r="F62" s="26"/>
      <c r="G62" s="27"/>
    </row>
    <row r="63" spans="1:7" ht="14.45">
      <c r="A63" s="47">
        <v>6</v>
      </c>
      <c r="B63" s="25"/>
      <c r="C63" s="24">
        <v>0</v>
      </c>
      <c r="D63" s="78"/>
      <c r="E63" s="79"/>
      <c r="F63" s="26"/>
      <c r="G63" s="27"/>
    </row>
    <row r="64" spans="1:7" ht="14.45">
      <c r="A64" s="47">
        <v>7</v>
      </c>
      <c r="B64" s="25"/>
      <c r="C64" s="24">
        <v>0</v>
      </c>
      <c r="D64" s="78"/>
      <c r="E64" s="79"/>
      <c r="F64" s="26"/>
      <c r="G64" s="27"/>
    </row>
    <row r="65" spans="1:7" ht="14.45">
      <c r="A65" s="47">
        <v>8</v>
      </c>
      <c r="B65" s="25"/>
      <c r="C65" s="24">
        <v>0</v>
      </c>
      <c r="D65" s="78"/>
      <c r="E65" s="79"/>
      <c r="F65" s="26"/>
      <c r="G65" s="27"/>
    </row>
    <row r="66" spans="1:7" ht="14.45">
      <c r="A66" s="47">
        <v>9</v>
      </c>
      <c r="B66" s="25"/>
      <c r="C66" s="24">
        <v>0</v>
      </c>
      <c r="D66" s="78"/>
      <c r="E66" s="79"/>
      <c r="F66" s="26"/>
      <c r="G66" s="27"/>
    </row>
    <row r="67" spans="1:7" ht="14.45">
      <c r="A67" s="47">
        <v>10</v>
      </c>
      <c r="B67" s="25"/>
      <c r="C67" s="24">
        <v>0</v>
      </c>
      <c r="D67" s="78"/>
      <c r="E67" s="79"/>
      <c r="F67" s="26"/>
      <c r="G67" s="27"/>
    </row>
    <row r="68" spans="1:7" ht="14.45">
      <c r="B68" s="15"/>
      <c r="C68" s="36">
        <f>SUM(C58:C67)</f>
        <v>0</v>
      </c>
      <c r="D68" s="80" t="str">
        <f>IF(C68&lt;&gt;C19,"Does Not Equal Summary Info","Matches Summary")</f>
        <v>Matches Summary</v>
      </c>
      <c r="E68" s="80"/>
      <c r="F68" s="10"/>
    </row>
    <row r="69" spans="1:7" ht="12.75" customHeight="1">
      <c r="B69" s="5" t="s">
        <v>59</v>
      </c>
      <c r="C69" s="7"/>
      <c r="D69" s="7"/>
      <c r="E69" s="7"/>
      <c r="F69" s="7"/>
    </row>
    <row r="70" spans="1:7" ht="42" customHeight="1">
      <c r="B70" s="94"/>
      <c r="C70" s="95"/>
      <c r="D70" s="95"/>
      <c r="E70" s="95"/>
      <c r="F70" s="95"/>
      <c r="G70" s="96"/>
    </row>
    <row r="71" spans="1:7">
      <c r="B71" s="93"/>
      <c r="C71" s="93"/>
      <c r="D71" s="93"/>
      <c r="E71" s="93"/>
      <c r="F71" s="93"/>
    </row>
    <row r="72" spans="1:7">
      <c r="B72" s="93"/>
      <c r="C72" s="93"/>
      <c r="D72" s="93"/>
      <c r="E72" s="93"/>
      <c r="F72" s="93"/>
    </row>
    <row r="73" spans="1:7">
      <c r="B73" s="93"/>
      <c r="C73" s="93"/>
      <c r="D73" s="93"/>
      <c r="E73" s="93"/>
      <c r="F73" s="93"/>
    </row>
    <row r="74" spans="1:7">
      <c r="B74" s="93"/>
      <c r="C74" s="93"/>
      <c r="D74" s="93"/>
      <c r="E74" s="93"/>
      <c r="F74" s="93"/>
    </row>
    <row r="75" spans="1:7">
      <c r="B75" s="93"/>
      <c r="C75" s="93"/>
      <c r="D75" s="93"/>
      <c r="E75" s="93"/>
      <c r="F75" s="93"/>
    </row>
    <row r="76" spans="1:7">
      <c r="B76" s="93"/>
      <c r="C76" s="93"/>
      <c r="D76" s="93"/>
      <c r="E76" s="93"/>
      <c r="F76" s="93"/>
    </row>
    <row r="78" spans="1:7">
      <c r="C78" s="6"/>
      <c r="D78" s="6"/>
    </row>
  </sheetData>
  <customSheetViews>
    <customSheetView guid="{2906004C-2EF7-446B-95C5-10324863CFF2}" scale="90" showPageBreaks="1" fitToPage="1" printArea="1" view="pageLayout">
      <selection activeCell="J28" sqref="J28"/>
      <pageMargins left="0" right="0" top="0" bottom="0" header="0" footer="0"/>
      <printOptions horizontalCentered="1"/>
      <pageSetup scale="59" fitToHeight="0" orientation="portrait" r:id="rId1"/>
      <headerFooter alignWithMargins="0">
        <oddFooter>&amp;L&amp;8Orange County Arts &amp; Cultural Affairs</oddFooter>
      </headerFooter>
    </customSheetView>
    <customSheetView guid="{CFE7DEE6-4949-470C-9B84-2FD9E3AA7AF3}" scale="80" fitToPage="1" topLeftCell="A4">
      <selection activeCell="J9" sqref="J9"/>
      <pageMargins left="0" right="0" top="0" bottom="0" header="0" footer="0"/>
      <printOptions horizontalCentered="1"/>
      <pageSetup scale="77" fitToHeight="0" orientation="portrait" r:id="rId2"/>
      <headerFooter alignWithMargins="0">
        <oddFooter>&amp;L&amp;8Orange County Arts &amp; Cultural Affairs</oddFooter>
      </headerFooter>
    </customSheetView>
    <customSheetView guid="{D6E3A48B-2D90-49ED-B6EF-D59867B7F3E4}" scale="75" showPageBreaks="1" fitToPage="1" printArea="1" showRuler="0">
      <selection activeCell="I10" sqref="I10"/>
      <pageMargins left="0" right="0" top="0" bottom="0" header="0" footer="0"/>
      <printOptions horizontalCentered="1"/>
      <pageSetup scale="79" orientation="portrait" r:id="rId3"/>
      <headerFooter alignWithMargins="0">
        <oddFooter>&amp;L&amp;8United Arts of Central Florida, Inc.
FY08 Organizational Project Grants&amp;C&amp;8Org. Name:________________________________________&amp;R&amp;8Page #:______</oddFooter>
      </headerFooter>
    </customSheetView>
    <customSheetView guid="{CAFC409B-4232-4328-B10A-BA61758D2F65}" scale="90" showPageBreaks="1" fitToPage="1" printArea="1" view="pageLayout" topLeftCell="B1">
      <selection sqref="A1:B1"/>
      <pageMargins left="0" right="0" top="0" bottom="0" header="0" footer="0"/>
      <printOptions horizontalCentered="1"/>
      <pageSetup scale="59" fitToHeight="0" orientation="portrait" r:id="rId4"/>
      <headerFooter alignWithMargins="0">
        <oddFooter>&amp;L&amp;8Orange County Arts &amp; Cultural Affairs
2015 Cultural Facilities Forms</oddFooter>
      </headerFooter>
    </customSheetView>
  </customSheetViews>
  <mergeCells count="55">
    <mergeCell ref="J14:K14"/>
    <mergeCell ref="B56:G56"/>
    <mergeCell ref="J18:J19"/>
    <mergeCell ref="C16:C17"/>
    <mergeCell ref="D16:D17"/>
    <mergeCell ref="E16:E17"/>
    <mergeCell ref="D31:E31"/>
    <mergeCell ref="D32:E32"/>
    <mergeCell ref="H14:I14"/>
    <mergeCell ref="F14:G14"/>
    <mergeCell ref="I18:I19"/>
    <mergeCell ref="I16:I17"/>
    <mergeCell ref="H16:H17"/>
    <mergeCell ref="G16:G17"/>
    <mergeCell ref="B70:G70"/>
    <mergeCell ref="D29:E29"/>
    <mergeCell ref="D30:E30"/>
    <mergeCell ref="F16:F17"/>
    <mergeCell ref="H18:H19"/>
    <mergeCell ref="D39:E39"/>
    <mergeCell ref="D43:F43"/>
    <mergeCell ref="D68:E68"/>
    <mergeCell ref="D60:E60"/>
    <mergeCell ref="D67:E67"/>
    <mergeCell ref="D64:E64"/>
    <mergeCell ref="D63:E63"/>
    <mergeCell ref="B28:G28"/>
    <mergeCell ref="B42:G42"/>
    <mergeCell ref="B25:F25"/>
    <mergeCell ref="F55:G55"/>
    <mergeCell ref="B76:F76"/>
    <mergeCell ref="B71:F71"/>
    <mergeCell ref="B72:F72"/>
    <mergeCell ref="B73:F73"/>
    <mergeCell ref="B74:F74"/>
    <mergeCell ref="B75:F75"/>
    <mergeCell ref="A1:B1"/>
    <mergeCell ref="D57:E57"/>
    <mergeCell ref="B3:G3"/>
    <mergeCell ref="B12:G12"/>
    <mergeCell ref="B27:G27"/>
    <mergeCell ref="B11:F11"/>
    <mergeCell ref="D2:G2"/>
    <mergeCell ref="G18:G19"/>
    <mergeCell ref="B9:G9"/>
    <mergeCell ref="D40:E40"/>
    <mergeCell ref="D66:E66"/>
    <mergeCell ref="D41:E41"/>
    <mergeCell ref="B10:G10"/>
    <mergeCell ref="D65:E65"/>
    <mergeCell ref="G43:G44"/>
    <mergeCell ref="D58:E58"/>
    <mergeCell ref="D59:E59"/>
    <mergeCell ref="D61:E61"/>
    <mergeCell ref="D62:E62"/>
  </mergeCells>
  <phoneticPr fontId="0" type="noConversion"/>
  <conditionalFormatting sqref="E16">
    <cfRule type="expression" dxfId="4" priority="14" stopIfTrue="1">
      <formula>SUM($E$18+$E$19)&gt;(_xludf.SUM+$E$16+$E$17)</formula>
    </cfRule>
  </conditionalFormatting>
  <conditionalFormatting sqref="C16">
    <cfRule type="cellIs" dxfId="3" priority="13" stopIfTrue="1" operator="lessThan">
      <formula>$F$6*0.25</formula>
    </cfRule>
  </conditionalFormatting>
  <conditionalFormatting sqref="H16">
    <cfRule type="expression" dxfId="2" priority="10" stopIfTrue="1">
      <formula>"IF(SUM($c$17+$c$18)&lt;($F$6*.5)"</formula>
    </cfRule>
  </conditionalFormatting>
  <conditionalFormatting sqref="C20">
    <cfRule type="cellIs" dxfId="1" priority="7" stopIfTrue="1" operator="lessThan">
      <formula>$F$7/2</formula>
    </cfRule>
  </conditionalFormatting>
  <conditionalFormatting sqref="E16 E18:E19">
    <cfRule type="expression" dxfId="0" priority="4" stopIfTrue="1">
      <formula>SUM($E$18+$E$19)&gt;SUM($E$16+$E$17)</formula>
    </cfRule>
  </conditionalFormatting>
  <printOptions horizontalCentered="1"/>
  <pageMargins left="0.41" right="0.25" top="0.43" bottom="0.48" header="0.34" footer="0.19"/>
  <pageSetup scale="76" fitToHeight="0" orientation="portrait" r:id="rId5"/>
  <headerFooter alignWithMargins="0">
    <oddFooter>&amp;L&amp;8Orange County Arts &amp; Cultural Affairs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1D78-5D5D-42A2-833A-1DEA58C7ED91}">
  <dimension ref="A1"/>
  <sheetViews>
    <sheetView workbookViewId="0"/>
  </sheetViews>
  <sheetFormatPr defaultRowHeight="13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792C019321EE49BCD8ED1DBDDC1E14" ma:contentTypeVersion="14" ma:contentTypeDescription="Create a new document." ma:contentTypeScope="" ma:versionID="8086cb892f5bed8d1a79cdb0c4ea52c6">
  <xsd:schema xmlns:xsd="http://www.w3.org/2001/XMLSchema" xmlns:xs="http://www.w3.org/2001/XMLSchema" xmlns:p="http://schemas.microsoft.com/office/2006/metadata/properties" xmlns:ns2="a4d9325b-adfd-44f3-b874-2f597f56e54f" xmlns:ns3="f5ed7210-7cac-4502-9132-3d848b2ae8d9" targetNamespace="http://schemas.microsoft.com/office/2006/metadata/properties" ma:root="true" ma:fieldsID="a1b599fea0e77471e1bbbb79aa598c4c" ns2:_="" ns3:_="">
    <xsd:import namespace="a4d9325b-adfd-44f3-b874-2f597f56e54f"/>
    <xsd:import namespace="f5ed7210-7cac-4502-9132-3d848b2ae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9325b-adfd-44f3-b874-2f597f56e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56a72e9-a89e-4fd6-a114-f4fc587fa1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d7210-7cac-4502-9132-3d848b2ae8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2b80b83-8b4e-48ac-8a1a-dc2b2be6f81d}" ma:internalName="TaxCatchAll" ma:showField="CatchAllData" ma:web="f5ed7210-7cac-4502-9132-3d848b2ae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ed7210-7cac-4502-9132-3d848b2ae8d9" xsi:nil="true"/>
    <lcf76f155ced4ddcb4097134ff3c332f xmlns="a4d9325b-adfd-44f3-b874-2f597f56e54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F77B70-8E8C-4583-9341-0A587D56C613}"/>
</file>

<file path=customXml/itemProps2.xml><?xml version="1.0" encoding="utf-8"?>
<ds:datastoreItem xmlns:ds="http://schemas.openxmlformats.org/officeDocument/2006/customXml" ds:itemID="{9CCEB27A-4717-4C65-99AA-0915575C1117}"/>
</file>

<file path=customXml/itemProps3.xml><?xml version="1.0" encoding="utf-8"?>
<ds:datastoreItem xmlns:ds="http://schemas.openxmlformats.org/officeDocument/2006/customXml" ds:itemID="{7EEA926A-D846-440C-9EC4-702BD9B544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United Arts of Central Florida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Trudy</dc:creator>
  <cp:keywords/>
  <dc:description/>
  <cp:lastModifiedBy/>
  <cp:revision/>
  <dcterms:created xsi:type="dcterms:W3CDTF">2002-06-27T17:25:44Z</dcterms:created>
  <dcterms:modified xsi:type="dcterms:W3CDTF">2025-12-18T17:59:29Z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0x0101006D792C019321EE49BCD8ED1DBDDC1E14</vt:lpwstr>
  </property>
  <property fmtid="{D5CDD505-2E9C-101B-9397-08002B2CF9AE}" pid="3" name="MediaServiceImageTags">
    <vt:lpwstr/>
  </property>
</Properties>
</file>