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unitedarts.sharepoint.com/Shared Documents/Outreach/Contracted Services/Orange County/OCACA_Funding Programs/Cultural Tourism/FY26/OC_CT FY26_Application Forms/"/>
    </mc:Choice>
  </mc:AlternateContent>
  <xr:revisionPtr revIDLastSave="0" documentId="8_{684EBCEF-32AA-449F-8EB3-F640C73B8866}" xr6:coauthVersionLast="47" xr6:coauthVersionMax="47" xr10:uidLastSave="{00000000-0000-0000-0000-000000000000}"/>
  <bookViews>
    <workbookView xWindow="-109" yWindow="-109" windowWidth="26301" windowHeight="14169" xr2:uid="{47AC2628-EC63-498E-A0E4-8A12985A91A9}"/>
  </bookViews>
  <sheets>
    <sheet name="FY26CT Request Amount" sheetId="3" r:id="rId1"/>
  </sheets>
  <definedNames>
    <definedName name="_xlnm.Print_Area" localSheetId="0">'FY26CT Request Amount'!$A$1:$G$20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 l="1"/>
  <c r="D32" i="3"/>
  <c r="D31" i="3"/>
  <c r="D30" i="3"/>
  <c r="A30" i="3" s="1"/>
  <c r="A32" i="3"/>
  <c r="A31" i="3"/>
  <c r="G16" i="3" l="1"/>
  <c r="G15" i="3"/>
  <c r="G14" i="3"/>
  <c r="B16" i="3"/>
  <c r="B15" i="3"/>
  <c r="B14" i="3"/>
  <c r="D16" i="3"/>
  <c r="E16" i="3" s="1"/>
  <c r="D15" i="3"/>
  <c r="E15" i="3" s="1"/>
  <c r="D14" i="3"/>
  <c r="E14" i="3" l="1"/>
  <c r="F16" i="3"/>
  <c r="F15" i="3"/>
  <c r="F14" i="3" l="1"/>
</calcChain>
</file>

<file path=xl/sharedStrings.xml><?xml version="1.0" encoding="utf-8"?>
<sst xmlns="http://schemas.openxmlformats.org/spreadsheetml/2006/main" count="43" uniqueCount="43">
  <si>
    <r>
      <rPr>
        <sz val="16"/>
        <color theme="1"/>
        <rFont val="Calibri"/>
        <family val="2"/>
        <scheme val="minor"/>
      </rPr>
      <t>FY25 Cultural Tourism Funding -</t>
    </r>
    <r>
      <rPr>
        <b/>
        <sz val="16"/>
        <color theme="1"/>
        <rFont val="Calibri"/>
        <family val="2"/>
        <scheme val="minor"/>
      </rPr>
      <t xml:space="preserve"> Form to Calculate Maximum Funding Request Amount</t>
    </r>
  </si>
  <si>
    <t xml:space="preserve"> REFERENCE: FY25 CT REQUEST LEVELS</t>
  </si>
  <si>
    <t>DIRECTIONS:</t>
  </si>
  <si>
    <t>Request Category</t>
  </si>
  <si>
    <t>Minimum Request</t>
  </si>
  <si>
    <t>Maximum Request</t>
  </si>
  <si>
    <r>
      <t xml:space="preserve">Applicants may apply under any ONE of the request levels listed below that is eligible, based on prior year operating revenue. Request levels are also subject to different levels of requirements and scores in the application and evaluation matrix. 
To determine the maximum request amount for each level, complete </t>
    </r>
    <r>
      <rPr>
        <b/>
        <sz val="12"/>
        <color theme="1"/>
        <rFont val="Calibri"/>
        <family val="2"/>
        <scheme val="minor"/>
      </rPr>
      <t>PART A</t>
    </r>
    <r>
      <rPr>
        <sz val="12"/>
        <color theme="1"/>
        <rFont val="Calibri"/>
        <family val="2"/>
        <scheme val="minor"/>
      </rPr>
      <t xml:space="preserve"> of this form. Please note your fiscal year-end and the </t>
    </r>
    <r>
      <rPr>
        <b/>
        <sz val="12"/>
        <color theme="1"/>
        <rFont val="Calibri"/>
        <family val="2"/>
        <scheme val="minor"/>
      </rPr>
      <t>operating revenue cash</t>
    </r>
    <r>
      <rPr>
        <sz val="12"/>
        <color theme="1"/>
        <rFont val="Calibri"/>
        <family val="2"/>
        <scheme val="minor"/>
      </rPr>
      <t xml:space="preserve"> reported on your most recent completed fiscal year (IRS Form 990). Request amount may not be greater than 25% (large), 30% (medium), or 35% (small) of your prior year total operating revenue – cash. </t>
    </r>
  </si>
  <si>
    <t>Large (25%)</t>
  </si>
  <si>
    <t xml:space="preserve">Medium (30%) </t>
  </si>
  <si>
    <t>Organization Name</t>
  </si>
  <si>
    <t>Your organization name here</t>
  </si>
  <si>
    <t>Small (35%)</t>
  </si>
  <si>
    <r>
      <t xml:space="preserve">PART A:  </t>
    </r>
    <r>
      <rPr>
        <b/>
        <sz val="14"/>
        <color rgb="FF0070C0"/>
        <rFont val="Calibri (Body)"/>
      </rPr>
      <t>TO BE COMPLETED BY APPLICANT</t>
    </r>
  </si>
  <si>
    <t xml:space="preserve">Which Document did you use for the total * </t>
  </si>
  <si>
    <r>
      <rPr>
        <b/>
        <sz val="11"/>
        <color rgb="FF000000"/>
        <rFont val="Calibri"/>
        <scheme val="minor"/>
      </rPr>
      <t>*</t>
    </r>
    <r>
      <rPr>
        <sz val="11"/>
        <color rgb="FF000000"/>
        <rFont val="Calibri"/>
        <scheme val="minor"/>
      </rPr>
      <t xml:space="preserve"> Financial documents for this total can be an Audit, 990, or profit &amp; loss statement.  Must be the same source for all three years or be explained in the note section below. Upload these financials in application.</t>
    </r>
  </si>
  <si>
    <t>Operating Revenue - Cash on Form 990</t>
  </si>
  <si>
    <t>3-year Revenue Average</t>
  </si>
  <si>
    <r>
      <rPr>
        <b/>
        <sz val="16"/>
        <color theme="1"/>
        <rFont val="Calibri"/>
        <family val="2"/>
        <scheme val="minor"/>
      </rPr>
      <t xml:space="preserve">                                        PART B: REQUEST CALCULATIONS - ELIGIBLE OPTIONS FOR APPLICANT'S MAXIMUM REQUEST LEVEL</t>
    </r>
    <r>
      <rPr>
        <b/>
        <sz val="14"/>
        <color theme="1"/>
        <rFont val="Calibri"/>
        <family val="2"/>
        <scheme val="minor"/>
      </rPr>
      <t xml:space="preserve">  </t>
    </r>
    <r>
      <rPr>
        <b/>
        <sz val="14"/>
        <color theme="1"/>
        <rFont val="Wingdings"/>
        <charset val="2"/>
      </rPr>
      <t>ê</t>
    </r>
  </si>
  <si>
    <r>
      <t xml:space="preserve">Operating Revenue 
</t>
    </r>
    <r>
      <rPr>
        <sz val="12"/>
        <color theme="1"/>
        <rFont val="Calibri"/>
        <family val="2"/>
        <scheme val="minor"/>
      </rPr>
      <t>(as noted by applicant)</t>
    </r>
  </si>
  <si>
    <t>Request Category 
Percentage</t>
  </si>
  <si>
    <t>% as Amount of Operating Revenue (Cash)</t>
  </si>
  <si>
    <t>Eligibility</t>
  </si>
  <si>
    <r>
      <rPr>
        <b/>
        <sz val="14"/>
        <color theme="1"/>
        <rFont val="Calibri"/>
        <family val="2"/>
        <scheme val="minor"/>
      </rPr>
      <t xml:space="preserve">Maximum Request </t>
    </r>
    <r>
      <rPr>
        <b/>
        <sz val="12"/>
        <color theme="1"/>
        <rFont val="Calibri"/>
        <family val="2"/>
        <scheme val="minor"/>
      </rPr>
      <t xml:space="preserve">
</t>
    </r>
    <r>
      <rPr>
        <b/>
        <sz val="12"/>
        <color rgb="FFC00000"/>
        <rFont val="Calibri"/>
        <family val="2"/>
        <scheme val="minor"/>
      </rPr>
      <t xml:space="preserve">You may request </t>
    </r>
    <r>
      <rPr>
        <b/>
        <u/>
        <sz val="12"/>
        <color rgb="FFC00000"/>
        <rFont val="Calibri"/>
        <family val="2"/>
        <scheme val="minor"/>
      </rPr>
      <t>up to</t>
    </r>
    <r>
      <rPr>
        <b/>
        <sz val="12"/>
        <color rgb="FFC00000"/>
        <rFont val="Calibri"/>
        <family val="2"/>
        <scheme val="minor"/>
      </rPr>
      <t xml:space="preserve"> this limit.</t>
    </r>
  </si>
  <si>
    <r>
      <t>Financial Statements required, based on operating revenue</t>
    </r>
    <r>
      <rPr>
        <sz val="12"/>
        <color theme="1"/>
        <rFont val="Calibri"/>
        <family val="2"/>
        <scheme val="minor"/>
      </rPr>
      <t xml:space="preserve"> 
(Must be completed AND filed within </t>
    </r>
    <r>
      <rPr>
        <b/>
        <sz val="12"/>
        <color rgb="FFC00000"/>
        <rFont val="Calibri"/>
        <family val="2"/>
        <scheme val="minor"/>
      </rPr>
      <t>nine</t>
    </r>
    <r>
      <rPr>
        <sz val="12"/>
        <color theme="1"/>
        <rFont val="Calibri"/>
        <family val="2"/>
        <scheme val="minor"/>
      </rPr>
      <t xml:space="preserve"> months of the close of your fiscal year)*</t>
    </r>
  </si>
  <si>
    <t xml:space="preserve">Large Request </t>
  </si>
  <si>
    <t xml:space="preserve">Medium Request </t>
  </si>
  <si>
    <t xml:space="preserve">Small Request </t>
  </si>
  <si>
    <t xml:space="preserve">Notes to applicant:              </t>
  </si>
  <si>
    <t xml:space="preserve">* Audit requirement includes Audit Management letter and Applicant Organiztion's response to Audit letter; if no audit letter was produced with the audit, applicant needs to request auditor to provide statement to confirm that. </t>
  </si>
  <si>
    <r>
      <t xml:space="preserve">* IRS Form 990, 990-EZ, or 990-N </t>
    </r>
    <r>
      <rPr>
        <b/>
        <sz val="11"/>
        <color theme="1"/>
        <rFont val="Calibri"/>
        <family val="2"/>
        <scheme val="minor"/>
      </rPr>
      <t>must be complete and filed within nine (9) months of the fiscal year; this does not allow for IRS extensions</t>
    </r>
    <r>
      <rPr>
        <sz val="11"/>
        <color theme="1"/>
        <rFont val="Calibri"/>
        <family val="2"/>
        <scheme val="minor"/>
      </rPr>
      <t>. Form 990 must include confirmation of applicant's revenue. If filing a 990-N (e-postcard, usually for revenue less than $50K), Board-approved financial statements (Balance Sheet and Profit &amp; Loss will be required, to confirm revenue.</t>
    </r>
  </si>
  <si>
    <r>
      <t xml:space="preserve">Notes </t>
    </r>
    <r>
      <rPr>
        <b/>
        <sz val="12"/>
        <color rgb="FFC00000"/>
        <rFont val="Calibri"/>
        <family val="2"/>
        <scheme val="minor"/>
      </rPr>
      <t>from applicant</t>
    </r>
    <r>
      <rPr>
        <b/>
        <sz val="12"/>
        <color theme="1"/>
        <rFont val="Calibri"/>
        <family val="2"/>
        <scheme val="minor"/>
      </rPr>
      <t>: (optional, about status of financial statements, or related note)</t>
    </r>
  </si>
  <si>
    <t>For UA office use only:</t>
  </si>
  <si>
    <t>Beginning with FY22 CT cycle, Max request amount was reduced in each level -from L $172K, M $86K, S $46K, to L $155K, M$77K, and S $42K</t>
  </si>
  <si>
    <t>In FY24 CT cycle, Max request caps increased to L $160K, M$80K and S $45K</t>
  </si>
  <si>
    <t>In FY25 CT cycle, Max request caps increased to L $175K, M $90K and S $50K</t>
  </si>
  <si>
    <t>In FY26 CT cycle, Max request caps increased to L $190K, M $100K and S $55K</t>
  </si>
  <si>
    <t>confirmed -tdw</t>
  </si>
  <si>
    <t>FY26 CT</t>
  </si>
  <si>
    <t>Min operating rev cash required</t>
  </si>
  <si>
    <t>Grant Category</t>
  </si>
  <si>
    <t>Max % of oper rev</t>
  </si>
  <si>
    <t>Calculation</t>
  </si>
  <si>
    <r>
      <t xml:space="preserve">* ALSO, if fiscal year ended six months ago or more, at the time of application, </t>
    </r>
    <r>
      <rPr>
        <b/>
        <u/>
        <sz val="12"/>
        <color rgb="FF000000"/>
        <rFont val="Calibri"/>
        <scheme val="minor"/>
      </rPr>
      <t>you must also provide more recent financial statements: balance sheet and income/expense statements (also known as Statement of Financial Position and Statement of Activities), from a period ended in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</si>
</sst>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0_);_(&quot;$&quot;* \(#,##0\);_(&quot;$&quot;* &quot;-&quot;??_);_(@_)"/>
    <numFmt numFmtId="165" formatCode="0.000"/>
    <numFmt numFmtId="166" formatCode="&quot;$&quot;#,##0"/>
    <numFmt numFmtId="167" formatCode="&quot;$&quot;#,##0.00"/>
    <numFmt numFmtId="168" formatCode="_([$$-409]* #,##0.00_);_([$$-409]* \(#,##0.00\);_([$$-409]* &quot;-&quot;??_);_(@_)"/>
  </numFmts>
  <fonts count="2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rgb="FF000000"/>
      <name val="Calibri"/>
      <family val="2"/>
      <scheme val="minor"/>
    </font>
    <font>
      <b/>
      <sz val="12"/>
      <color rgb="FF000000"/>
      <name val="Calibri"/>
      <family val="2"/>
      <scheme val="minor"/>
    </font>
    <font>
      <b/>
      <sz val="12"/>
      <color rgb="FFC00000"/>
      <name val="Calibri"/>
      <family val="2"/>
      <scheme val="minor"/>
    </font>
    <font>
      <b/>
      <u/>
      <sz val="12"/>
      <color rgb="FFC00000"/>
      <name val="Calibri"/>
      <family val="2"/>
      <scheme val="minor"/>
    </font>
    <font>
      <sz val="16"/>
      <color theme="1"/>
      <name val="Calibri"/>
      <family val="2"/>
      <scheme val="minor"/>
    </font>
    <font>
      <b/>
      <sz val="14"/>
      <color theme="1"/>
      <name val="Wingdings"/>
      <charset val="2"/>
    </font>
    <font>
      <b/>
      <sz val="14"/>
      <color rgb="FF0070C0"/>
      <name val="Calibri (Body)"/>
    </font>
    <font>
      <i/>
      <sz val="12"/>
      <color theme="1"/>
      <name val="Calibri"/>
      <family val="2"/>
      <scheme val="minor"/>
    </font>
    <font>
      <b/>
      <i/>
      <sz val="14"/>
      <color rgb="FF000000"/>
      <name val="Calibri"/>
      <scheme val="minor"/>
    </font>
    <font>
      <b/>
      <sz val="11"/>
      <color rgb="FF000000"/>
      <name val="Calibri"/>
      <scheme val="minor"/>
    </font>
    <font>
      <sz val="11"/>
      <color rgb="FF000000"/>
      <name val="Calibri"/>
      <scheme val="minor"/>
    </font>
    <font>
      <b/>
      <sz val="12"/>
      <color rgb="FF000000"/>
      <name val="Calibri"/>
      <scheme val="minor"/>
    </font>
    <font>
      <b/>
      <u/>
      <sz val="12"/>
      <color rgb="FF000000"/>
      <name val="Calibri"/>
      <scheme val="minor"/>
    </font>
  </fonts>
  <fills count="11">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medium">
        <color rgb="FF000000"/>
      </right>
      <top/>
      <bottom style="thin">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32">
    <xf numFmtId="0" fontId="0" fillId="0" borderId="0" xfId="0"/>
    <xf numFmtId="0" fontId="0" fillId="0" borderId="0" xfId="0" applyAlignment="1">
      <alignment horizontal="center"/>
    </xf>
    <xf numFmtId="0" fontId="0" fillId="0" borderId="0" xfId="0" applyAlignment="1">
      <alignment vertical="center"/>
    </xf>
    <xf numFmtId="44" fontId="0" fillId="0" borderId="0" xfId="0" applyNumberFormat="1"/>
    <xf numFmtId="165" fontId="0" fillId="0" borderId="0" xfId="0" applyNumberFormat="1"/>
    <xf numFmtId="164" fontId="0" fillId="0" borderId="0" xfId="1" applyNumberFormat="1" applyFont="1" applyProtection="1"/>
    <xf numFmtId="0" fontId="4" fillId="0" borderId="0" xfId="0" applyFont="1"/>
    <xf numFmtId="9" fontId="0" fillId="0" borderId="0" xfId="2" applyFont="1" applyProtection="1"/>
    <xf numFmtId="0" fontId="0" fillId="0" borderId="5" xfId="0" applyBorder="1"/>
    <xf numFmtId="0" fontId="0" fillId="0" borderId="7" xfId="0" applyBorder="1"/>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0" borderId="0" xfId="0" applyAlignment="1">
      <alignment wrapText="1"/>
    </xf>
    <xf numFmtId="0" fontId="5" fillId="7" borderId="2" xfId="0" applyFont="1" applyFill="1" applyBorder="1"/>
    <xf numFmtId="0" fontId="0" fillId="7" borderId="8" xfId="0" applyFill="1" applyBorder="1"/>
    <xf numFmtId="0" fontId="0" fillId="7" borderId="8" xfId="0" applyFill="1" applyBorder="1" applyAlignment="1">
      <alignment horizontal="center"/>
    </xf>
    <xf numFmtId="0" fontId="0" fillId="7" borderId="8" xfId="0" applyFill="1" applyBorder="1" applyAlignment="1">
      <alignment wrapText="1"/>
    </xf>
    <xf numFmtId="0" fontId="0" fillId="7" borderId="3" xfId="0" applyFill="1" applyBorder="1"/>
    <xf numFmtId="0" fontId="3" fillId="4" borderId="2"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164" fontId="0" fillId="0" borderId="5" xfId="1" applyNumberFormat="1" applyFont="1" applyBorder="1" applyAlignment="1" applyProtection="1">
      <alignment wrapText="1"/>
    </xf>
    <xf numFmtId="164" fontId="0" fillId="0" borderId="7" xfId="1" applyNumberFormat="1" applyFont="1" applyBorder="1" applyAlignment="1" applyProtection="1">
      <alignment wrapText="1"/>
    </xf>
    <xf numFmtId="166" fontId="8" fillId="3" borderId="1" xfId="1" applyNumberFormat="1" applyFont="1" applyFill="1" applyBorder="1" applyAlignment="1" applyProtection="1">
      <alignment horizontal="right" vertical="center"/>
    </xf>
    <xf numFmtId="166" fontId="8" fillId="2" borderId="1" xfId="1" applyNumberFormat="1" applyFont="1" applyFill="1" applyBorder="1" applyAlignment="1" applyProtection="1">
      <alignment horizontal="right" vertical="center"/>
    </xf>
    <xf numFmtId="0" fontId="9"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166" fontId="8" fillId="8" borderId="16" xfId="1" applyNumberFormat="1" applyFont="1" applyFill="1" applyBorder="1" applyAlignment="1" applyProtection="1">
      <alignment horizontal="right" vertical="center"/>
    </xf>
    <xf numFmtId="0" fontId="5" fillId="3" borderId="14" xfId="0" applyFont="1" applyFill="1" applyBorder="1" applyAlignment="1">
      <alignment horizontal="center" vertical="center"/>
    </xf>
    <xf numFmtId="0" fontId="5" fillId="2" borderId="14" xfId="0" applyFont="1" applyFill="1" applyBorder="1" applyAlignment="1">
      <alignment horizontal="center" vertical="center"/>
    </xf>
    <xf numFmtId="0" fontId="5" fillId="8" borderId="15" xfId="0" applyFont="1" applyFill="1" applyBorder="1" applyAlignment="1">
      <alignment horizontal="center" vertical="center"/>
    </xf>
    <xf numFmtId="0" fontId="0" fillId="0" borderId="0" xfId="0" applyAlignment="1">
      <alignment horizontal="left" wrapText="1"/>
    </xf>
    <xf numFmtId="0" fontId="0" fillId="0" borderId="25" xfId="0" applyBorder="1" applyAlignment="1">
      <alignment vertical="center"/>
    </xf>
    <xf numFmtId="0" fontId="0" fillId="0" borderId="26" xfId="0" applyBorder="1" applyAlignment="1">
      <alignment horizontal="center" vertical="center" wrapText="1"/>
    </xf>
    <xf numFmtId="0" fontId="0" fillId="0" borderId="26" xfId="0" applyBorder="1" applyAlignment="1">
      <alignment horizontal="center" vertical="center"/>
    </xf>
    <xf numFmtId="0" fontId="0" fillId="9" borderId="0" xfId="0" applyFill="1"/>
    <xf numFmtId="0" fontId="0" fillId="9" borderId="0" xfId="0" applyFill="1" applyAlignment="1">
      <alignment wrapText="1"/>
    </xf>
    <xf numFmtId="0" fontId="0" fillId="9" borderId="0" xfId="0" applyFill="1" applyAlignment="1">
      <alignment horizontal="center"/>
    </xf>
    <xf numFmtId="0" fontId="5" fillId="0" borderId="0" xfId="0" applyFont="1" applyAlignment="1">
      <alignment horizontal="left" wrapText="1"/>
    </xf>
    <xf numFmtId="0" fontId="1" fillId="0" borderId="0" xfId="0" applyFont="1" applyAlignment="1">
      <alignment horizontal="left" vertical="center" wrapText="1"/>
    </xf>
    <xf numFmtId="0" fontId="5" fillId="0" borderId="0" xfId="0" applyFont="1" applyAlignment="1">
      <alignment vertical="center" wrapText="1"/>
    </xf>
    <xf numFmtId="0" fontId="1" fillId="0" borderId="0" xfId="0" applyFont="1" applyAlignment="1">
      <alignment wrapText="1"/>
    </xf>
    <xf numFmtId="164" fontId="0" fillId="0" borderId="0" xfId="0" applyNumberFormat="1"/>
    <xf numFmtId="164" fontId="0" fillId="0" borderId="4" xfId="1" applyNumberFormat="1" applyFont="1" applyBorder="1" applyProtection="1"/>
    <xf numFmtId="0" fontId="0" fillId="0" borderId="0" xfId="0" applyAlignment="1">
      <alignment horizontal="right"/>
    </xf>
    <xf numFmtId="0" fontId="0" fillId="0" borderId="0" xfId="0" applyAlignment="1">
      <alignment horizontal="center" vertical="center" wrapText="1"/>
    </xf>
    <xf numFmtId="0" fontId="0" fillId="0" borderId="0" xfId="0" applyAlignment="1">
      <alignment horizontal="center" vertical="center"/>
    </xf>
    <xf numFmtId="164" fontId="0" fillId="0" borderId="0" xfId="1" applyNumberFormat="1" applyFont="1" applyBorder="1" applyProtection="1"/>
    <xf numFmtId="164" fontId="0" fillId="0" borderId="0" xfId="1" applyNumberFormat="1" applyFont="1" applyBorder="1" applyAlignment="1" applyProtection="1">
      <alignment wrapText="1"/>
    </xf>
    <xf numFmtId="2" fontId="0" fillId="0" borderId="0" xfId="0" applyNumberFormat="1"/>
    <xf numFmtId="9" fontId="0" fillId="0" borderId="0" xfId="2" applyFont="1" applyFill="1" applyBorder="1" applyProtection="1"/>
    <xf numFmtId="0" fontId="1" fillId="3" borderId="14" xfId="0" applyFont="1" applyFill="1" applyBorder="1" applyAlignment="1">
      <alignment horizontal="left" vertical="center"/>
    </xf>
    <xf numFmtId="166" fontId="1" fillId="3" borderId="13" xfId="1" applyNumberFormat="1" applyFont="1" applyFill="1" applyBorder="1" applyAlignment="1" applyProtection="1">
      <alignment horizontal="right" vertical="center"/>
    </xf>
    <xf numFmtId="0" fontId="1" fillId="2" borderId="14" xfId="0" applyFont="1" applyFill="1" applyBorder="1" applyAlignment="1">
      <alignment horizontal="left" vertical="center"/>
    </xf>
    <xf numFmtId="166" fontId="1" fillId="2" borderId="13" xfId="1" applyNumberFormat="1" applyFont="1" applyFill="1" applyBorder="1" applyAlignment="1" applyProtection="1">
      <alignment horizontal="right" vertical="center"/>
    </xf>
    <xf numFmtId="0" fontId="1" fillId="8" borderId="15" xfId="0" applyFont="1" applyFill="1" applyBorder="1" applyAlignment="1">
      <alignment horizontal="left" vertical="center"/>
    </xf>
    <xf numFmtId="166" fontId="1" fillId="8" borderId="17" xfId="1" applyNumberFormat="1" applyFont="1" applyFill="1" applyBorder="1" applyAlignment="1" applyProtection="1">
      <alignment horizontal="right" vertical="center"/>
    </xf>
    <xf numFmtId="164" fontId="1" fillId="3" borderId="1" xfId="0" applyNumberFormat="1" applyFont="1" applyFill="1" applyBorder="1" applyAlignment="1">
      <alignment vertical="center" wrapText="1"/>
    </xf>
    <xf numFmtId="9" fontId="1" fillId="3" borderId="1" xfId="2" applyFont="1" applyFill="1" applyBorder="1" applyAlignment="1" applyProtection="1">
      <alignment vertical="center" wrapText="1"/>
    </xf>
    <xf numFmtId="164" fontId="1" fillId="3" borderId="1" xfId="1" applyNumberFormat="1" applyFont="1" applyFill="1" applyBorder="1" applyAlignment="1" applyProtection="1">
      <alignment horizontal="center" vertical="center" wrapText="1"/>
    </xf>
    <xf numFmtId="164" fontId="1" fillId="3" borderId="18" xfId="1" applyNumberFormat="1" applyFont="1" applyFill="1" applyBorder="1" applyAlignment="1" applyProtection="1">
      <alignment vertical="center"/>
    </xf>
    <xf numFmtId="164" fontId="1" fillId="3" borderId="23" xfId="1" applyNumberFormat="1" applyFont="1" applyFill="1" applyBorder="1" applyAlignment="1" applyProtection="1">
      <alignment horizontal="center" vertical="center"/>
    </xf>
    <xf numFmtId="0" fontId="1" fillId="3" borderId="20" xfId="0" applyFont="1" applyFill="1" applyBorder="1" applyAlignment="1">
      <alignment vertical="center" wrapText="1"/>
    </xf>
    <xf numFmtId="164" fontId="1" fillId="2" borderId="1" xfId="0" applyNumberFormat="1" applyFont="1" applyFill="1" applyBorder="1" applyAlignment="1">
      <alignment vertical="center" wrapText="1"/>
    </xf>
    <xf numFmtId="9" fontId="1" fillId="2" borderId="1" xfId="2" applyFont="1" applyFill="1" applyBorder="1" applyAlignment="1" applyProtection="1">
      <alignment vertical="center"/>
    </xf>
    <xf numFmtId="164" fontId="1" fillId="2" borderId="1" xfId="1" applyNumberFormat="1" applyFont="1" applyFill="1" applyBorder="1" applyAlignment="1" applyProtection="1">
      <alignment horizontal="center" vertical="center" wrapText="1"/>
    </xf>
    <xf numFmtId="164" fontId="1" fillId="2" borderId="18" xfId="1" applyNumberFormat="1" applyFont="1" applyFill="1" applyBorder="1" applyAlignment="1" applyProtection="1">
      <alignment vertical="center"/>
    </xf>
    <xf numFmtId="164" fontId="1" fillId="2" borderId="23" xfId="1" applyNumberFormat="1" applyFont="1" applyFill="1" applyBorder="1" applyAlignment="1" applyProtection="1">
      <alignment horizontal="center" vertical="center"/>
    </xf>
    <xf numFmtId="0" fontId="1" fillId="2" borderId="20" xfId="0" applyFont="1" applyFill="1" applyBorder="1" applyAlignment="1">
      <alignment vertical="center" wrapText="1"/>
    </xf>
    <xf numFmtId="164" fontId="1" fillId="8" borderId="16" xfId="0" applyNumberFormat="1" applyFont="1" applyFill="1" applyBorder="1" applyAlignment="1">
      <alignment vertical="center" wrapText="1"/>
    </xf>
    <xf numFmtId="9" fontId="1" fillId="8" borderId="16" xfId="2" applyFont="1" applyFill="1" applyBorder="1" applyAlignment="1" applyProtection="1">
      <alignment vertical="center" wrapText="1"/>
    </xf>
    <xf numFmtId="164" fontId="1" fillId="8" borderId="16" xfId="1" applyNumberFormat="1" applyFont="1" applyFill="1" applyBorder="1" applyAlignment="1" applyProtection="1">
      <alignment horizontal="center" vertical="center" wrapText="1"/>
    </xf>
    <xf numFmtId="164" fontId="1" fillId="8" borderId="19" xfId="1" applyNumberFormat="1" applyFont="1" applyFill="1" applyBorder="1" applyAlignment="1" applyProtection="1">
      <alignment vertical="center"/>
    </xf>
    <xf numFmtId="164" fontId="1" fillId="8" borderId="24" xfId="1" applyNumberFormat="1" applyFont="1" applyFill="1" applyBorder="1" applyAlignment="1" applyProtection="1">
      <alignment horizontal="center" vertical="center"/>
    </xf>
    <xf numFmtId="0" fontId="1" fillId="8" borderId="21" xfId="0" applyFont="1" applyFill="1" applyBorder="1" applyAlignment="1">
      <alignment vertical="center" wrapText="1"/>
    </xf>
    <xf numFmtId="0" fontId="0" fillId="0" borderId="0" xfId="0" applyProtection="1">
      <protection locked="0"/>
    </xf>
    <xf numFmtId="0" fontId="0" fillId="0" borderId="40" xfId="0" applyBorder="1"/>
    <xf numFmtId="0" fontId="5" fillId="0" borderId="37" xfId="0" applyFont="1" applyBorder="1" applyAlignment="1">
      <alignment wrapText="1"/>
    </xf>
    <xf numFmtId="0" fontId="6" fillId="7" borderId="46"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3" fillId="0" borderId="33" xfId="0" applyFont="1" applyBorder="1" applyAlignment="1">
      <alignment horizontal="right"/>
    </xf>
    <xf numFmtId="164" fontId="0" fillId="0" borderId="41" xfId="1" applyNumberFormat="1" applyFont="1" applyBorder="1" applyProtection="1"/>
    <xf numFmtId="164" fontId="0" fillId="0" borderId="44" xfId="1" applyNumberFormat="1" applyFont="1" applyBorder="1" applyAlignment="1" applyProtection="1">
      <alignment wrapText="1"/>
    </xf>
    <xf numFmtId="2" fontId="0" fillId="0" borderId="43" xfId="0" applyNumberFormat="1" applyBorder="1"/>
    <xf numFmtId="164" fontId="0" fillId="0" borderId="49" xfId="1" applyNumberFormat="1" applyFont="1" applyBorder="1" applyProtection="1"/>
    <xf numFmtId="0" fontId="0" fillId="0" borderId="0" xfId="0" applyAlignment="1">
      <alignment vertical="top" wrapText="1"/>
    </xf>
    <xf numFmtId="164" fontId="5" fillId="0" borderId="50" xfId="1" applyNumberFormat="1" applyFont="1" applyFill="1" applyBorder="1" applyAlignment="1" applyProtection="1">
      <alignment horizontal="left" vertical="center" wrapText="1"/>
    </xf>
    <xf numFmtId="14" fontId="5" fillId="0" borderId="30" xfId="0" applyNumberFormat="1" applyFont="1" applyBorder="1" applyAlignment="1">
      <alignment vertical="center" wrapText="1"/>
    </xf>
    <xf numFmtId="0" fontId="5" fillId="10" borderId="41" xfId="0" applyFont="1" applyFill="1" applyBorder="1" applyAlignment="1">
      <alignment vertical="center" wrapText="1"/>
    </xf>
    <xf numFmtId="168" fontId="5" fillId="10" borderId="48" xfId="0" applyNumberFormat="1" applyFont="1" applyFill="1" applyBorder="1" applyAlignment="1">
      <alignment horizontal="center" vertical="center"/>
    </xf>
    <xf numFmtId="0" fontId="6" fillId="0" borderId="36" xfId="0" applyFont="1" applyBorder="1" applyAlignment="1" applyProtection="1">
      <alignment horizontal="center" wrapText="1"/>
      <protection locked="0"/>
    </xf>
    <xf numFmtId="0" fontId="6" fillId="0" borderId="45" xfId="0" applyFont="1" applyBorder="1" applyAlignment="1" applyProtection="1">
      <alignment horizontal="center" wrapText="1"/>
      <protection locked="0"/>
    </xf>
    <xf numFmtId="167" fontId="1" fillId="6" borderId="50" xfId="0" applyNumberFormat="1" applyFont="1" applyFill="1" applyBorder="1" applyAlignment="1" applyProtection="1">
      <alignment horizontal="center"/>
      <protection locked="0"/>
    </xf>
    <xf numFmtId="167" fontId="1" fillId="6" borderId="34" xfId="0" applyNumberFormat="1" applyFont="1" applyFill="1" applyBorder="1" applyAlignment="1" applyProtection="1">
      <alignment horizontal="center"/>
      <protection locked="0"/>
    </xf>
    <xf numFmtId="167" fontId="1" fillId="6" borderId="35" xfId="0" applyNumberFormat="1" applyFont="1" applyFill="1" applyBorder="1" applyAlignment="1" applyProtection="1">
      <alignment horizontal="center"/>
      <protection locked="0"/>
    </xf>
    <xf numFmtId="0" fontId="1" fillId="7" borderId="4" xfId="0" applyFont="1" applyFill="1" applyBorder="1" applyAlignment="1">
      <alignment horizontal="left" vertical="top" wrapText="1"/>
    </xf>
    <xf numFmtId="0" fontId="1" fillId="7" borderId="0" xfId="0" applyFont="1" applyFill="1" applyAlignment="1">
      <alignment horizontal="left" vertical="top" wrapText="1"/>
    </xf>
    <xf numFmtId="0" fontId="1" fillId="7" borderId="5" xfId="0" applyFont="1" applyFill="1" applyBorder="1" applyAlignment="1">
      <alignment horizontal="left" vertical="top" wrapText="1"/>
    </xf>
    <xf numFmtId="0" fontId="1" fillId="7" borderId="6" xfId="0" applyFont="1" applyFill="1" applyBorder="1" applyAlignment="1">
      <alignment horizontal="left" vertical="top" wrapText="1"/>
    </xf>
    <xf numFmtId="0" fontId="1" fillId="7" borderId="9" xfId="0" applyFont="1" applyFill="1" applyBorder="1" applyAlignment="1">
      <alignment horizontal="left" vertical="top" wrapText="1"/>
    </xf>
    <xf numFmtId="0" fontId="1" fillId="7" borderId="7" xfId="0" applyFont="1" applyFill="1" applyBorder="1" applyAlignment="1">
      <alignment horizontal="left" vertical="top" wrapText="1"/>
    </xf>
    <xf numFmtId="0" fontId="7" fillId="5" borderId="10" xfId="0" applyFont="1" applyFill="1" applyBorder="1" applyAlignment="1">
      <alignment horizontal="center"/>
    </xf>
    <xf numFmtId="0" fontId="7" fillId="5" borderId="11" xfId="0" applyFont="1" applyFill="1" applyBorder="1" applyAlignment="1">
      <alignment horizontal="center"/>
    </xf>
    <xf numFmtId="0" fontId="7" fillId="5" borderId="12" xfId="0" applyFont="1" applyFill="1" applyBorder="1" applyAlignment="1">
      <alignment horizontal="center"/>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7" borderId="2" xfId="0" applyFont="1" applyFill="1" applyBorder="1" applyAlignment="1">
      <alignment horizontal="left" vertical="center"/>
    </xf>
    <xf numFmtId="0" fontId="6" fillId="7" borderId="8" xfId="0" applyFont="1" applyFill="1" applyBorder="1" applyAlignment="1">
      <alignment horizontal="left" vertical="center"/>
    </xf>
    <xf numFmtId="0" fontId="6" fillId="7" borderId="3" xfId="0" applyFont="1" applyFill="1" applyBorder="1" applyAlignment="1">
      <alignment horizontal="left" vertical="center"/>
    </xf>
    <xf numFmtId="0" fontId="0" fillId="9" borderId="0" xfId="0" applyFill="1" applyAlignment="1">
      <alignment horizontal="left" wrapText="1"/>
    </xf>
    <xf numFmtId="0" fontId="0" fillId="0" borderId="29" xfId="0" applyBorder="1" applyAlignment="1">
      <alignment horizontal="left" wrapText="1"/>
    </xf>
    <xf numFmtId="0" fontId="0" fillId="0" borderId="27" xfId="0" applyBorder="1" applyAlignment="1">
      <alignment horizontal="left" wrapText="1"/>
    </xf>
    <xf numFmtId="0" fontId="1" fillId="0" borderId="18"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6" fillId="7" borderId="41"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16" fillId="0" borderId="41" xfId="0" applyFont="1" applyBorder="1" applyAlignment="1" applyProtection="1">
      <alignment horizontal="center" wrapText="1"/>
      <protection locked="0"/>
    </xf>
    <xf numFmtId="0" fontId="15" fillId="0" borderId="42" xfId="0" applyFont="1" applyBorder="1" applyAlignment="1" applyProtection="1">
      <alignment horizontal="center" wrapText="1"/>
      <protection locked="0"/>
    </xf>
    <xf numFmtId="0" fontId="15" fillId="0" borderId="43" xfId="0" applyFont="1" applyBorder="1" applyAlignment="1" applyProtection="1">
      <alignment horizontal="center" wrapText="1"/>
      <protection locked="0"/>
    </xf>
    <xf numFmtId="0" fontId="18" fillId="0" borderId="37" xfId="0" applyFont="1"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47" xfId="0" applyBorder="1" applyAlignment="1">
      <alignment horizontal="left" vertical="center" wrapText="1"/>
    </xf>
    <xf numFmtId="0" fontId="19" fillId="0" borderId="0" xfId="0" applyFont="1" applyAlignment="1">
      <alignment horizontal="left" vertical="center" wrapText="1"/>
    </xf>
    <xf numFmtId="0" fontId="5" fillId="0" borderId="0" xfId="0" applyFont="1" applyAlignment="1">
      <alignment horizontal="left" vertical="center" wrapText="1"/>
    </xf>
    <xf numFmtId="0" fontId="0" fillId="0" borderId="9" xfId="0" applyBorder="1" applyAlignment="1">
      <alignment horizontal="left" vertical="top" wrapText="1"/>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9525</xdr:rowOff>
    </xdr:from>
    <xdr:to>
      <xdr:col>0</xdr:col>
      <xdr:colOff>1476375</xdr:colOff>
      <xdr:row>0</xdr:row>
      <xdr:rowOff>1028700</xdr:rowOff>
    </xdr:to>
    <xdr:pic>
      <xdr:nvPicPr>
        <xdr:cNvPr id="4" name="Picture 3">
          <a:extLst>
            <a:ext uri="{FF2B5EF4-FFF2-40B4-BE49-F238E27FC236}">
              <a16:creationId xmlns:a16="http://schemas.microsoft.com/office/drawing/2014/main" id="{EDE7A4CD-7AFD-2349-9A0E-9493163F5DC1}"/>
            </a:ext>
          </a:extLst>
        </xdr:cNvPr>
        <xdr:cNvPicPr>
          <a:picLocks noChangeAspect="1"/>
        </xdr:cNvPicPr>
      </xdr:nvPicPr>
      <xdr:blipFill>
        <a:blip xmlns:r="http://schemas.openxmlformats.org/officeDocument/2006/relationships" r:embed="rId1"/>
        <a:stretch>
          <a:fillRect/>
        </a:stretch>
      </xdr:blipFill>
      <xdr:spPr>
        <a:xfrm>
          <a:off x="419100" y="9525"/>
          <a:ext cx="1057275" cy="10191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43431-1353-0C40-8659-FA804E35D79B}">
  <sheetPr>
    <pageSetUpPr fitToPage="1"/>
  </sheetPr>
  <dimension ref="A1:K39"/>
  <sheetViews>
    <sheetView tabSelected="1" zoomScale="90" zoomScaleNormal="90" zoomScalePageLayoutView="90" workbookViewId="0">
      <selection activeCell="B6" sqref="B6:E6"/>
    </sheetView>
  </sheetViews>
  <sheetFormatPr defaultColWidth="9.125" defaultRowHeight="14.95" customHeight="1"/>
  <cols>
    <col min="1" max="1" width="26.875" customWidth="1"/>
    <col min="2" max="2" width="23.375" style="12" customWidth="1"/>
    <col min="3" max="3" width="39.25" style="1" customWidth="1"/>
    <col min="4" max="4" width="22.25" customWidth="1"/>
    <col min="5" max="5" width="25.875" customWidth="1"/>
    <col min="6" max="6" width="16.375" customWidth="1"/>
    <col min="7" max="7" width="37" customWidth="1"/>
    <col min="8" max="8" width="11.125" bestFit="1" customWidth="1"/>
    <col min="9" max="9" width="17.25" customWidth="1"/>
    <col min="10" max="10" width="14.75" customWidth="1"/>
    <col min="11" max="11" width="16.25" customWidth="1"/>
  </cols>
  <sheetData>
    <row r="1" spans="1:11" ht="84.1" customHeight="1"/>
    <row r="2" spans="1:11" ht="21.1">
      <c r="A2" s="103" t="s">
        <v>0</v>
      </c>
      <c r="B2" s="104"/>
      <c r="C2" s="104"/>
      <c r="D2" s="104"/>
      <c r="E2" s="104"/>
      <c r="F2" s="104"/>
      <c r="G2" s="105"/>
      <c r="I2" s="106" t="s">
        <v>1</v>
      </c>
      <c r="J2" s="107"/>
      <c r="K2" s="108"/>
    </row>
    <row r="3" spans="1:11" ht="30.9" customHeight="1">
      <c r="A3" s="13" t="s">
        <v>2</v>
      </c>
      <c r="B3" s="16"/>
      <c r="C3" s="15"/>
      <c r="D3" s="14"/>
      <c r="E3" s="16"/>
      <c r="F3" s="14"/>
      <c r="G3" s="17"/>
      <c r="I3" s="18" t="s">
        <v>3</v>
      </c>
      <c r="J3" s="10" t="s">
        <v>4</v>
      </c>
      <c r="K3" s="11" t="s">
        <v>5</v>
      </c>
    </row>
    <row r="4" spans="1:11" ht="29.25" customHeight="1">
      <c r="A4" s="97" t="s">
        <v>6</v>
      </c>
      <c r="B4" s="98"/>
      <c r="C4" s="98"/>
      <c r="D4" s="98"/>
      <c r="E4" s="98"/>
      <c r="F4" s="98"/>
      <c r="G4" s="99"/>
      <c r="I4" s="53" t="s">
        <v>7</v>
      </c>
      <c r="J4" s="24">
        <v>90001</v>
      </c>
      <c r="K4" s="54">
        <v>190000</v>
      </c>
    </row>
    <row r="5" spans="1:11" ht="49.75" customHeight="1">
      <c r="A5" s="100"/>
      <c r="B5" s="101"/>
      <c r="C5" s="101"/>
      <c r="D5" s="101"/>
      <c r="E5" s="101"/>
      <c r="F5" s="101"/>
      <c r="G5" s="102"/>
      <c r="I5" s="55" t="s">
        <v>8</v>
      </c>
      <c r="J5" s="25">
        <v>50001</v>
      </c>
      <c r="K5" s="56">
        <v>100000</v>
      </c>
    </row>
    <row r="6" spans="1:11" ht="19.55" customHeight="1">
      <c r="A6" s="79" t="s">
        <v>9</v>
      </c>
      <c r="B6" s="120" t="s">
        <v>10</v>
      </c>
      <c r="C6" s="121"/>
      <c r="D6" s="121"/>
      <c r="E6" s="122"/>
      <c r="F6" s="12"/>
      <c r="G6" s="12"/>
      <c r="I6" s="57" t="s">
        <v>11</v>
      </c>
      <c r="J6" s="29">
        <v>0</v>
      </c>
      <c r="K6" s="58">
        <v>55000</v>
      </c>
    </row>
    <row r="7" spans="1:11" s="2" customFormat="1" ht="18.7" customHeight="1">
      <c r="A7" s="118" t="s">
        <v>12</v>
      </c>
      <c r="B7" s="119"/>
      <c r="C7" s="80">
        <v>2022</v>
      </c>
      <c r="D7" s="80">
        <v>2023</v>
      </c>
      <c r="E7" s="81">
        <v>2024</v>
      </c>
    </row>
    <row r="8" spans="1:11" ht="38.9" customHeight="1">
      <c r="A8" s="78"/>
      <c r="B8" s="89" t="s">
        <v>13</v>
      </c>
      <c r="C8" s="92"/>
      <c r="D8" s="92"/>
      <c r="E8" s="93"/>
      <c r="F8" s="77"/>
      <c r="G8" s="123" t="s">
        <v>14</v>
      </c>
      <c r="H8" s="124"/>
      <c r="I8" s="124"/>
      <c r="J8" s="125"/>
      <c r="K8" s="87"/>
    </row>
    <row r="9" spans="1:11" ht="36" customHeight="1">
      <c r="A9" s="82"/>
      <c r="B9" s="88" t="s">
        <v>15</v>
      </c>
      <c r="C9" s="94">
        <v>0</v>
      </c>
      <c r="D9" s="95">
        <v>0</v>
      </c>
      <c r="E9" s="96">
        <v>0</v>
      </c>
      <c r="F9" s="77"/>
      <c r="G9" s="126"/>
      <c r="H9" s="127"/>
      <c r="I9" s="127"/>
      <c r="J9" s="128"/>
      <c r="K9" s="87"/>
    </row>
    <row r="10" spans="1:11" ht="29.25" customHeight="1">
      <c r="B10" s="90" t="s">
        <v>16</v>
      </c>
      <c r="C10" s="91">
        <f>AVERAGE(C9,D9,E9)</f>
        <v>0</v>
      </c>
    </row>
    <row r="11" spans="1:11" ht="23.6" customHeight="1">
      <c r="E11" s="131"/>
      <c r="F11" s="131"/>
      <c r="G11" s="131"/>
    </row>
    <row r="12" spans="1:11" ht="46.4" customHeight="1">
      <c r="A12" s="109" t="s">
        <v>17</v>
      </c>
      <c r="B12" s="110"/>
      <c r="C12" s="110"/>
      <c r="D12" s="110"/>
      <c r="E12" s="110"/>
      <c r="F12" s="110"/>
      <c r="G12" s="111"/>
      <c r="I12" s="3"/>
    </row>
    <row r="13" spans="1:11" ht="91.55" customHeight="1">
      <c r="A13" s="19"/>
      <c r="B13" s="20" t="s">
        <v>18</v>
      </c>
      <c r="C13" s="21" t="s">
        <v>19</v>
      </c>
      <c r="D13" s="21" t="s">
        <v>20</v>
      </c>
      <c r="E13" s="26" t="s">
        <v>21</v>
      </c>
      <c r="F13" s="28" t="s">
        <v>22</v>
      </c>
      <c r="G13" s="27" t="s">
        <v>23</v>
      </c>
      <c r="J13" s="4"/>
    </row>
    <row r="14" spans="1:11" ht="43.5" customHeight="1">
      <c r="A14" s="30" t="s">
        <v>24</v>
      </c>
      <c r="B14" s="59">
        <f>C10</f>
        <v>0</v>
      </c>
      <c r="C14" s="60">
        <v>0.25</v>
      </c>
      <c r="D14" s="61">
        <f>B14*C14</f>
        <v>0</v>
      </c>
      <c r="E14" s="62" t="str">
        <f>IF(D14&gt;K5,"ELIGIBLE","INELIGIBLE")</f>
        <v>INELIGIBLE</v>
      </c>
      <c r="F14" s="63">
        <f>IF(D14&lt;J4,0,MIN(D14,K4))</f>
        <v>0</v>
      </c>
      <c r="G14" s="64" t="str">
        <f>IF(C10&gt;=600000,"Audit AND Form 990*",IF(AND(C10&gt;250000,C10&lt;600000),"Audit or Review, AND Form 990*",IF(C10&lt;250001,"Audit or Review or Compilation or Balance Sheet &amp; Income/Expense Stmt, AND Form 990*")))</f>
        <v>Audit or Review or Compilation or Balance Sheet &amp; Income/Expense Stmt, AND Form 990*</v>
      </c>
      <c r="I14" s="12"/>
      <c r="J14" s="12"/>
      <c r="K14" s="5"/>
    </row>
    <row r="15" spans="1:11" ht="43.5" customHeight="1">
      <c r="A15" s="31" t="s">
        <v>25</v>
      </c>
      <c r="B15" s="65">
        <f>C10</f>
        <v>0</v>
      </c>
      <c r="C15" s="66">
        <v>0.3</v>
      </c>
      <c r="D15" s="67">
        <f t="shared" ref="D15:D16" si="0">B15*C15</f>
        <v>0</v>
      </c>
      <c r="E15" s="68" t="str">
        <f>IF(D15&gt;J5,"ELIGIBLE","INELIGIBLE")</f>
        <v>INELIGIBLE</v>
      </c>
      <c r="F15" s="69">
        <f>IF(D15&lt;J5,0,MIN(D15,K5))</f>
        <v>0</v>
      </c>
      <c r="G15" s="70" t="str">
        <f>IF(C10&gt;=600000,"Audit AND Form 990*",IF(AND(C10&gt;250000,C10&lt;600000),"Audit or Review, AND Form 990*",IF(C10&lt;250001,"Audit or Review or Compilation or Balance Sheet &amp; Income/Expense Stmt, AND Form 990*")))</f>
        <v>Audit or Review or Compilation or Balance Sheet &amp; Income/Expense Stmt, AND Form 990*</v>
      </c>
      <c r="I15" s="12"/>
      <c r="J15" s="12"/>
      <c r="K15" s="5"/>
    </row>
    <row r="16" spans="1:11" ht="47.4" customHeight="1">
      <c r="A16" s="32" t="s">
        <v>26</v>
      </c>
      <c r="B16" s="71">
        <f>C10</f>
        <v>0</v>
      </c>
      <c r="C16" s="72">
        <v>0.35</v>
      </c>
      <c r="D16" s="73">
        <f t="shared" si="0"/>
        <v>0</v>
      </c>
      <c r="E16" s="74" t="str">
        <f>IF(D16&gt;0,"ELIGIBLE","INELIGIBLE")</f>
        <v>INELIGIBLE</v>
      </c>
      <c r="F16" s="75">
        <f>IF(D16&lt;J6,0,MIN(D16,K6))</f>
        <v>0</v>
      </c>
      <c r="G16" s="76" t="str">
        <f>IF(C10&gt;=600000,"Audit AND Form 990*",IF(AND(C10&gt;250000,C10&lt;600000),"Audit or Review, AND Form 990*",IF(C10&lt;250001,"Audit or Review or Compilation or Balance Sheet &amp; Income/Expense Stmt, AND Form 990*")))</f>
        <v>Audit or Review or Compilation or Balance Sheet &amp; Income/Expense Stmt, AND Form 990*</v>
      </c>
      <c r="I16" s="12"/>
      <c r="J16" s="12"/>
      <c r="K16" s="5"/>
    </row>
    <row r="17" spans="1:7" ht="29.9" customHeight="1">
      <c r="A17" s="42" t="s">
        <v>27</v>
      </c>
      <c r="B17" s="129" t="s">
        <v>42</v>
      </c>
      <c r="C17" s="130"/>
      <c r="D17" s="130"/>
      <c r="E17" s="130"/>
      <c r="F17" s="130"/>
      <c r="G17" s="130"/>
    </row>
    <row r="18" spans="1:7" ht="29.9" customHeight="1">
      <c r="A18" s="43"/>
      <c r="B18" s="113" t="s">
        <v>28</v>
      </c>
      <c r="C18" s="113"/>
      <c r="D18" s="113"/>
      <c r="E18" s="113"/>
      <c r="F18" s="113"/>
      <c r="G18" s="113"/>
    </row>
    <row r="19" spans="1:7" ht="44.15" customHeight="1">
      <c r="A19" s="43"/>
      <c r="B19" s="114" t="s">
        <v>29</v>
      </c>
      <c r="C19" s="114"/>
      <c r="D19" s="114"/>
      <c r="E19" s="114"/>
      <c r="F19" s="114"/>
      <c r="G19" s="114"/>
    </row>
    <row r="20" spans="1:7" ht="63.2" customHeight="1">
      <c r="A20" s="40" t="s">
        <v>30</v>
      </c>
      <c r="B20" s="115"/>
      <c r="C20" s="116"/>
      <c r="D20" s="116"/>
      <c r="E20" s="116"/>
      <c r="F20" s="116"/>
      <c r="G20" s="117"/>
    </row>
    <row r="21" spans="1:7" ht="25.15" customHeight="1">
      <c r="A21" s="40"/>
      <c r="B21" s="41"/>
      <c r="C21" s="41"/>
      <c r="D21" s="41"/>
      <c r="E21" s="41"/>
      <c r="F21" s="41"/>
      <c r="G21" s="41"/>
    </row>
    <row r="22" spans="1:7" ht="28.05" customHeight="1">
      <c r="A22" s="33"/>
      <c r="B22" s="33"/>
      <c r="C22" s="33"/>
      <c r="D22" s="33"/>
      <c r="E22" s="33"/>
      <c r="F22" s="33"/>
      <c r="G22" s="33"/>
    </row>
    <row r="23" spans="1:7" ht="28.05" customHeight="1">
      <c r="A23" s="37" t="s">
        <v>31</v>
      </c>
      <c r="B23" s="38"/>
      <c r="C23" s="39"/>
      <c r="E23" s="7"/>
    </row>
    <row r="24" spans="1:7" ht="33.65" customHeight="1">
      <c r="A24" s="112" t="s">
        <v>32</v>
      </c>
      <c r="B24" s="112"/>
      <c r="C24" s="112"/>
      <c r="E24" s="7"/>
    </row>
    <row r="25" spans="1:7" ht="24.65" customHeight="1">
      <c r="A25" s="112" t="s">
        <v>33</v>
      </c>
      <c r="B25" s="112"/>
      <c r="C25" s="112"/>
      <c r="E25" s="7"/>
    </row>
    <row r="26" spans="1:7" ht="24.65" customHeight="1">
      <c r="A26" s="112" t="s">
        <v>34</v>
      </c>
      <c r="B26" s="112"/>
      <c r="C26" s="112"/>
      <c r="E26" s="7"/>
    </row>
    <row r="27" spans="1:7" ht="24.65" customHeight="1">
      <c r="A27" s="112" t="s">
        <v>35</v>
      </c>
      <c r="B27" s="112"/>
      <c r="C27" s="112"/>
      <c r="E27" s="7"/>
    </row>
    <row r="28" spans="1:7" ht="14.3">
      <c r="A28" t="s">
        <v>36</v>
      </c>
      <c r="C28" s="6" t="s">
        <v>37</v>
      </c>
    </row>
    <row r="29" spans="1:7" ht="14.3">
      <c r="A29" s="34" t="s">
        <v>38</v>
      </c>
      <c r="B29" s="35" t="s">
        <v>39</v>
      </c>
      <c r="C29" s="36" t="s">
        <v>40</v>
      </c>
      <c r="D29" s="46" t="s">
        <v>41</v>
      </c>
    </row>
    <row r="30" spans="1:7" ht="14.3">
      <c r="A30" s="45">
        <f>D30</f>
        <v>760000</v>
      </c>
      <c r="B30" s="22">
        <v>190000</v>
      </c>
      <c r="C30" s="8">
        <v>0.25</v>
      </c>
      <c r="D30" s="44">
        <f>B30/C30</f>
        <v>760000</v>
      </c>
    </row>
    <row r="31" spans="1:7" ht="14.3">
      <c r="A31" s="83">
        <f t="shared" ref="A31:A32" si="1">D31</f>
        <v>333333.33333333337</v>
      </c>
      <c r="B31" s="84">
        <v>100000</v>
      </c>
      <c r="C31" s="85">
        <v>0.3</v>
      </c>
      <c r="D31" s="44">
        <f>B31/C31</f>
        <v>333333.33333333337</v>
      </c>
    </row>
    <row r="32" spans="1:7" ht="14.3">
      <c r="A32" s="86">
        <f t="shared" si="1"/>
        <v>157142.85714285716</v>
      </c>
      <c r="B32" s="23">
        <v>55000</v>
      </c>
      <c r="C32" s="9">
        <v>0.35</v>
      </c>
      <c r="D32" s="44">
        <f>B32/C32</f>
        <v>157142.85714285716</v>
      </c>
    </row>
    <row r="34" spans="1:5" ht="33.65" customHeight="1">
      <c r="A34" s="33"/>
      <c r="B34" s="33"/>
      <c r="C34" s="33"/>
      <c r="E34" s="52"/>
    </row>
    <row r="35" spans="1:5" ht="14.3">
      <c r="C35" s="6"/>
    </row>
    <row r="36" spans="1:5" ht="14.3">
      <c r="A36" s="2"/>
      <c r="B36" s="47"/>
      <c r="C36" s="48"/>
      <c r="D36" s="46"/>
    </row>
    <row r="37" spans="1:5" ht="14.3">
      <c r="A37" s="49"/>
      <c r="B37" s="50"/>
      <c r="C37"/>
      <c r="D37" s="44"/>
    </row>
    <row r="38" spans="1:5" ht="14.3">
      <c r="A38" s="49"/>
      <c r="B38" s="50"/>
      <c r="C38" s="51"/>
      <c r="D38" s="44"/>
    </row>
    <row r="39" spans="1:5" ht="14.3">
      <c r="A39" s="49"/>
      <c r="B39" s="50"/>
      <c r="C39"/>
      <c r="D39" s="44"/>
    </row>
  </sheetData>
  <sheetProtection selectLockedCells="1"/>
  <protectedRanges>
    <protectedRange algorithmName="SHA-512" hashValue="fDKxnVfsTvhJxHJmoiL/gTA9AeKpTNMSa+crV7SGCloLytSOnVb34uLcSJp9RYr4d5O2MCyZ3NdNbO4zxXNp0g==" saltValue="7kpcsmx7M0ypVtm9nNM2Ng==" spinCount="100000" sqref="C14:D16" name="Oper Rev"/>
    <protectedRange algorithmName="SHA-512" hashValue="1q4iJFekIwjB1FYvjtYw0u6hewB0EniW/5mhaiJcUSsFj5fU/6v2JTn14OQII4W8a+8B6TFtLSaYpeCnef+Xqw==" saltValue="Q5Dth+FeRCfjC7Tgl1VM6w==" spinCount="100000" sqref="B14:B16" name="FY"/>
    <protectedRange algorithmName="SHA-512" hashValue="FDO4olKScKItY8IAhojz50buXXATfz4iQWWS0e61ZI1sadDflvBkdRpqBu5X7UBQJHo0RNmUvtPOAsMtjATCIg==" saltValue="9zTbMNsU1oR7rJFpjE7ZxA==" spinCount="100000" sqref="A6:B6 C8:E8" name="Org name"/>
  </protectedRanges>
  <mergeCells count="16">
    <mergeCell ref="A27:C27"/>
    <mergeCell ref="G8:J9"/>
    <mergeCell ref="B17:G17"/>
    <mergeCell ref="E11:G11"/>
    <mergeCell ref="A26:C26"/>
    <mergeCell ref="A4:G5"/>
    <mergeCell ref="A2:G2"/>
    <mergeCell ref="I2:K2"/>
    <mergeCell ref="A12:G12"/>
    <mergeCell ref="A25:C25"/>
    <mergeCell ref="B18:G18"/>
    <mergeCell ref="B19:G19"/>
    <mergeCell ref="A24:C24"/>
    <mergeCell ref="B20:G20"/>
    <mergeCell ref="A7:B7"/>
    <mergeCell ref="B6:E6"/>
  </mergeCells>
  <conditionalFormatting sqref="E14:E17">
    <cfRule type="cellIs" dxfId="0" priority="2" operator="equal">
      <formula>"INELIGIBLE"</formula>
    </cfRule>
  </conditionalFormatting>
  <printOptions horizontalCentered="1" verticalCentered="1"/>
  <pageMargins left="0.42" right="0.38" top="0.32" bottom="0.33" header="0.3" footer="0.25"/>
  <pageSetup scale="68" orientation="landscape" r:id="rId1"/>
  <ignoredErrors>
    <ignoredError sqref="D14"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d7210-7cac-4502-9132-3d848b2ae8d9" xsi:nil="true"/>
    <lcf76f155ced4ddcb4097134ff3c332f xmlns="a4d9325b-adfd-44f3-b874-2f597f56e54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792C019321EE49BCD8ED1DBDDC1E14" ma:contentTypeVersion="14" ma:contentTypeDescription="Create a new document." ma:contentTypeScope="" ma:versionID="72a66fa6d65f7c12ed80c672b556fb37">
  <xsd:schema xmlns:xsd="http://www.w3.org/2001/XMLSchema" xmlns:xs="http://www.w3.org/2001/XMLSchema" xmlns:p="http://schemas.microsoft.com/office/2006/metadata/properties" xmlns:ns2="a4d9325b-adfd-44f3-b874-2f597f56e54f" xmlns:ns3="f5ed7210-7cac-4502-9132-3d848b2ae8d9" targetNamespace="http://schemas.microsoft.com/office/2006/metadata/properties" ma:root="true" ma:fieldsID="f83e8008c2760babbe95f6b9ef2cc058" ns2:_="" ns3:_="">
    <xsd:import namespace="a4d9325b-adfd-44f3-b874-2f597f56e54f"/>
    <xsd:import namespace="f5ed7210-7cac-4502-9132-3d848b2ae8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d9325b-adfd-44f3-b874-2f597f56e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56a72e9-a89e-4fd6-a114-f4fc587fa1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d7210-7cac-4502-9132-3d848b2ae8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b80b83-8b4e-48ac-8a1a-dc2b2be6f81d}" ma:internalName="TaxCatchAll" ma:showField="CatchAllData" ma:web="f5ed7210-7cac-4502-9132-3d848b2ae8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BD1551-7D1B-4DA9-A757-045F99F9E2FB}">
  <ds:schemaRefs>
    <ds:schemaRef ds:uri="http://schemas.microsoft.com/sharepoint/v3/contenttype/forms"/>
  </ds:schemaRefs>
</ds:datastoreItem>
</file>

<file path=customXml/itemProps2.xml><?xml version="1.0" encoding="utf-8"?>
<ds:datastoreItem xmlns:ds="http://schemas.openxmlformats.org/officeDocument/2006/customXml" ds:itemID="{BCE1BF91-68B2-4345-A285-393898E4BA2F}">
  <ds:schemaRefs>
    <ds:schemaRef ds:uri="http://schemas.microsoft.com/office/2006/metadata/properties"/>
    <ds:schemaRef ds:uri="http://schemas.microsoft.com/office/infopath/2007/PartnerControls"/>
    <ds:schemaRef ds:uri="f5ed7210-7cac-4502-9132-3d848b2ae8d9"/>
    <ds:schemaRef ds:uri="a4d9325b-adfd-44f3-b874-2f597f56e54f"/>
  </ds:schemaRefs>
</ds:datastoreItem>
</file>

<file path=customXml/itemProps3.xml><?xml version="1.0" encoding="utf-8"?>
<ds:datastoreItem xmlns:ds="http://schemas.openxmlformats.org/officeDocument/2006/customXml" ds:itemID="{38EA39A7-7AD7-4C1C-8FBA-4D634F11D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d9325b-adfd-44f3-b874-2f597f56e54f"/>
    <ds:schemaRef ds:uri="f5ed7210-7cac-4502-9132-3d848b2ae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FY26CT Request Amount</vt:lpstr>
      <vt:lpstr>'FY26CT Request Amount'!Print_Area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Trudy Wild</dc:creator>
  <cp:keywords/>
  <dc:description/>
  <cp:lastModifiedBy>Trudy Wild</cp:lastModifiedBy>
  <cp:revision/>
  <cp:lastPrinted>2025-05-23T22:14:48Z</cp:lastPrinted>
  <dcterms:created xsi:type="dcterms:W3CDTF">2019-06-05T18:57:33Z</dcterms:created>
  <dcterms:modified xsi:type="dcterms:W3CDTF">2025-05-23T22:17:37Z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0x0101006D792C019321EE49BCD8ED1DBDDC1E14</vt:lpwstr>
  </property>
  <property fmtid="{D5CDD505-2E9C-101B-9397-08002B2CF9AE}" pid="3" name="MediaServiceImageTags">
    <vt:lpwstr/>
  </property>
</Properties>
</file>