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showInkAnnotation="0" defaultThemeVersion="124226"/>
  <mc:AlternateContent xmlns:mc="http://schemas.openxmlformats.org/markup-compatibility/2006">
    <mc:Choice Requires="x15">
      <x15ac:absPath xmlns:x15ac="http://schemas.microsoft.com/office/spreadsheetml/2010/11/ac" url="https://unitedarts-my.sharepoint.com/personal/trudy_unitedarts_cc/Documents/_OC/_Funding-CT-CF-BB-DEI-Sus++/_OC Cultural Tourism/FY25CT/Forms/Reports/Pay 2 &amp; 3/"/>
    </mc:Choice>
  </mc:AlternateContent>
  <xr:revisionPtr revIDLastSave="0" documentId="8_{E6AA7ABA-A8F4-4686-A3C7-F5D2631C331C}" xr6:coauthVersionLast="47" xr6:coauthVersionMax="47" xr10:uidLastSave="{00000000-0000-0000-0000-000000000000}"/>
  <bookViews>
    <workbookView xWindow="38280" yWindow="-120" windowWidth="29040" windowHeight="15720" tabRatio="684" xr2:uid="{00000000-000D-0000-FFFF-FFFF00000000}"/>
  </bookViews>
  <sheets>
    <sheet name="A_Pay2&amp;FinalBudget Summ-Actual" sheetId="4" r:id="rId1"/>
    <sheet name="A-Expense Detail List" sheetId="11" r:id="rId2"/>
    <sheet name="B_Pay2&amp;Final-Match Update" sheetId="7" r:id="rId3"/>
    <sheet name="Final-D-Attendance" sheetId="8" r:id="rId4"/>
    <sheet name="Final-Variance" sheetId="10" r:id="rId5"/>
  </sheets>
  <externalReferences>
    <externalReference r:id="rId6"/>
  </externalReferences>
  <definedNames>
    <definedName name="_xlnm.Print_Area" localSheetId="1">'A-Expense Detail List'!$A$1:$L$93</definedName>
    <definedName name="_xlnm.Print_Area" localSheetId="2">'B_Pay2&amp;Final-Match Update'!$A$1:$O$54</definedName>
    <definedName name="_xlnm.Print_Area" localSheetId="3">'Final-D-Attendance'!$A$3:$G$25</definedName>
    <definedName name="_xlnm.Print_Area" localSheetId="4">'Final-Variance'!$A$1:$H$41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10" l="1"/>
  <c r="D23" i="10"/>
  <c r="C23" i="10"/>
  <c r="F22" i="10"/>
  <c r="E22" i="10"/>
  <c r="D22" i="10"/>
  <c r="K25" i="7"/>
  <c r="K9" i="7"/>
  <c r="L93" i="11"/>
  <c r="L90" i="11"/>
  <c r="I90" i="11"/>
  <c r="J90" i="11"/>
  <c r="H90" i="11"/>
  <c r="J86" i="11"/>
  <c r="I89" i="11"/>
  <c r="J89" i="11"/>
  <c r="H89" i="11"/>
  <c r="F89" i="11"/>
  <c r="L86" i="11"/>
  <c r="I86" i="11"/>
  <c r="H86" i="11"/>
  <c r="N42" i="4"/>
  <c r="N41" i="4"/>
  <c r="N32" i="4"/>
  <c r="H41" i="4"/>
  <c r="K86" i="11"/>
  <c r="H42" i="11" l="1"/>
  <c r="J42" i="11"/>
  <c r="I42" i="11"/>
  <c r="L73" i="11"/>
  <c r="L74" i="11"/>
  <c r="L75" i="11"/>
  <c r="L76" i="11"/>
  <c r="L77" i="11"/>
  <c r="L78" i="11"/>
  <c r="L79" i="11"/>
  <c r="L80" i="11"/>
  <c r="L81" i="11"/>
  <c r="L82" i="11"/>
  <c r="L83" i="11"/>
  <c r="L84" i="11"/>
  <c r="L85" i="11"/>
  <c r="L72" i="11"/>
  <c r="L69" i="11"/>
  <c r="L70" i="11"/>
  <c r="L59" i="11"/>
  <c r="L60" i="11"/>
  <c r="L61" i="11"/>
  <c r="L62" i="11"/>
  <c r="L63" i="11"/>
  <c r="L64" i="11"/>
  <c r="L65" i="11"/>
  <c r="L66" i="11"/>
  <c r="L67" i="11"/>
  <c r="L58" i="11"/>
  <c r="L54" i="11"/>
  <c r="L51" i="11"/>
  <c r="L52" i="11"/>
  <c r="L53" i="11"/>
  <c r="L50" i="11"/>
  <c r="L45" i="11"/>
  <c r="L46" i="11"/>
  <c r="L47" i="11"/>
  <c r="L44" i="11"/>
  <c r="L38" i="11"/>
  <c r="L39" i="11"/>
  <c r="L40" i="11"/>
  <c r="L41" i="11"/>
  <c r="L37" i="11"/>
  <c r="L33" i="11"/>
  <c r="L34" i="11"/>
  <c r="L32" i="11"/>
  <c r="L21" i="11"/>
  <c r="L22" i="11"/>
  <c r="L20" i="11"/>
  <c r="L26" i="11"/>
  <c r="L27" i="11"/>
  <c r="L28" i="11"/>
  <c r="L29" i="11"/>
  <c r="L25" i="11"/>
  <c r="L16" i="11"/>
  <c r="L17" i="11"/>
  <c r="L15" i="11"/>
  <c r="L11" i="11"/>
  <c r="L10" i="11"/>
  <c r="F13" i="11"/>
  <c r="F86" i="11"/>
  <c r="F18" i="11"/>
  <c r="F55" i="11"/>
  <c r="F68" i="11"/>
  <c r="F42" i="11"/>
  <c r="F48" i="11"/>
  <c r="F35" i="11"/>
  <c r="F23" i="11"/>
  <c r="F30" i="11"/>
  <c r="L35" i="11" l="1"/>
  <c r="L42" i="11"/>
  <c r="L30" i="11"/>
  <c r="F41" i="4" l="1"/>
  <c r="D37" i="10"/>
  <c r="C23" i="7"/>
  <c r="D23" i="7" s="1"/>
  <c r="L88" i="11"/>
  <c r="L57" i="11"/>
  <c r="L31" i="11"/>
  <c r="L24" i="11"/>
  <c r="L19" i="11"/>
  <c r="L14" i="11"/>
  <c r="L18" i="11" s="1"/>
  <c r="I68" i="11"/>
  <c r="I55" i="11"/>
  <c r="I48" i="11"/>
  <c r="I35" i="11"/>
  <c r="I30" i="11"/>
  <c r="I23" i="11"/>
  <c r="I18" i="11"/>
  <c r="I13" i="11"/>
  <c r="J68" i="11"/>
  <c r="J55" i="11"/>
  <c r="J48" i="11"/>
  <c r="J35" i="11"/>
  <c r="J30" i="11"/>
  <c r="J23" i="11"/>
  <c r="J18" i="11"/>
  <c r="J13" i="11"/>
  <c r="H68" i="11"/>
  <c r="L18" i="4" s="1"/>
  <c r="V18" i="4" s="1"/>
  <c r="D11" i="10" s="1"/>
  <c r="E11" i="10" s="1"/>
  <c r="F11" i="10" s="1"/>
  <c r="H55" i="11"/>
  <c r="H48" i="11"/>
  <c r="H35" i="11"/>
  <c r="H30" i="11"/>
  <c r="H23" i="11"/>
  <c r="H18" i="11"/>
  <c r="H13" i="11"/>
  <c r="E11" i="8"/>
  <c r="F3" i="8"/>
  <c r="G18" i="8" s="1"/>
  <c r="B3" i="8"/>
  <c r="D4" i="7"/>
  <c r="B4" i="8"/>
  <c r="D5" i="7"/>
  <c r="E8" i="8"/>
  <c r="E9" i="8"/>
  <c r="E10" i="8"/>
  <c r="E12" i="8"/>
  <c r="E13" i="8"/>
  <c r="E14" i="8"/>
  <c r="E15" i="8"/>
  <c r="E16" i="8"/>
  <c r="N23" i="4"/>
  <c r="H42" i="4" s="1"/>
  <c r="D20" i="10"/>
  <c r="E20" i="10" s="1"/>
  <c r="F20" i="10" s="1"/>
  <c r="L12" i="4"/>
  <c r="V12" i="4" s="1"/>
  <c r="D5" i="10" s="1"/>
  <c r="E5" i="10" s="1"/>
  <c r="F5" i="10" s="1"/>
  <c r="L14" i="4"/>
  <c r="V14" i="4" s="1"/>
  <c r="D7" i="10" s="1"/>
  <c r="E7" i="10" s="1"/>
  <c r="F7" i="10" s="1"/>
  <c r="L15" i="4"/>
  <c r="V15" i="4" s="1"/>
  <c r="D8" i="10" s="1"/>
  <c r="E8" i="10" s="1"/>
  <c r="F8" i="10" s="1"/>
  <c r="L19" i="4"/>
  <c r="V19" i="4" s="1"/>
  <c r="D12" i="10" s="1"/>
  <c r="E12" i="10" s="1"/>
  <c r="F12" i="10" s="1"/>
  <c r="L20" i="4"/>
  <c r="V20" i="4"/>
  <c r="D13" i="10" s="1"/>
  <c r="E13" i="10" s="1"/>
  <c r="F13" i="10" s="1"/>
  <c r="E23" i="7"/>
  <c r="C49" i="7"/>
  <c r="E49" i="7"/>
  <c r="C37" i="10"/>
  <c r="C33" i="10"/>
  <c r="C34" i="10"/>
  <c r="C36" i="10" s="1"/>
  <c r="C35" i="10"/>
  <c r="D25" i="10"/>
  <c r="E25" i="10" s="1"/>
  <c r="F25" i="10" s="1"/>
  <c r="D26" i="10"/>
  <c r="E26" i="10" s="1"/>
  <c r="F26" i="10" s="1"/>
  <c r="D27" i="10"/>
  <c r="E27" i="10" s="1"/>
  <c r="F27" i="10" s="1"/>
  <c r="D28" i="10"/>
  <c r="E28" i="10" s="1"/>
  <c r="F28" i="10" s="1"/>
  <c r="D29" i="10"/>
  <c r="E29" i="10" s="1"/>
  <c r="F29" i="10" s="1"/>
  <c r="D30" i="10"/>
  <c r="E30" i="10" s="1"/>
  <c r="F30" i="10" s="1"/>
  <c r="D31" i="10"/>
  <c r="E31" i="10" s="1"/>
  <c r="F31" i="10" s="1"/>
  <c r="D32" i="10"/>
  <c r="E32" i="10" s="1"/>
  <c r="F32" i="10" s="1"/>
  <c r="D19" i="10"/>
  <c r="D21" i="10"/>
  <c r="E21" i="10" s="1"/>
  <c r="F21" i="10" s="1"/>
  <c r="C14" i="10"/>
  <c r="C16" i="10"/>
  <c r="H1" i="10"/>
  <c r="C17" i="8"/>
  <c r="D17" i="8"/>
  <c r="F17" i="8"/>
  <c r="E17" i="8"/>
  <c r="C38" i="10" l="1"/>
  <c r="C39" i="10" s="1"/>
  <c r="E50" i="7"/>
  <c r="G23" i="7"/>
  <c r="G49" i="7"/>
  <c r="C50" i="7"/>
  <c r="D50" i="7" s="1"/>
  <c r="D49" i="7"/>
  <c r="D15" i="10"/>
  <c r="E15" i="10" s="1"/>
  <c r="F15" i="10" s="1"/>
  <c r="L23" i="11"/>
  <c r="L13" i="4" s="1"/>
  <c r="V13" i="4" s="1"/>
  <c r="D6" i="10" s="1"/>
  <c r="E6" i="10" s="1"/>
  <c r="F6" i="10" s="1"/>
  <c r="D33" i="10"/>
  <c r="D21" i="4"/>
  <c r="L55" i="11"/>
  <c r="L17" i="4" s="1"/>
  <c r="V17" i="4" s="1"/>
  <c r="D10" i="10" s="1"/>
  <c r="E10" i="10" s="1"/>
  <c r="F10" i="10" s="1"/>
  <c r="L48" i="11"/>
  <c r="L16" i="4" s="1"/>
  <c r="V16" i="4" s="1"/>
  <c r="D9" i="10" s="1"/>
  <c r="E9" i="10" s="1"/>
  <c r="F9" i="10" s="1"/>
  <c r="L13" i="11"/>
  <c r="J92" i="11"/>
  <c r="H43" i="4" s="1"/>
  <c r="L68" i="11"/>
  <c r="E19" i="10"/>
  <c r="F19" i="10" s="1"/>
  <c r="E37" i="10"/>
  <c r="F37" i="10" s="1"/>
  <c r="D34" i="10"/>
  <c r="H91" i="11" l="1"/>
  <c r="L11" i="4"/>
  <c r="V11" i="4" s="1"/>
  <c r="H21" i="4"/>
  <c r="L21" i="4" s="1"/>
  <c r="E23" i="10"/>
  <c r="E33" i="10" s="1"/>
  <c r="G50" i="7"/>
  <c r="D35" i="10"/>
  <c r="E35" i="10" s="1"/>
  <c r="F35" i="10" s="1"/>
  <c r="E34" i="10"/>
  <c r="F34" i="10" s="1"/>
  <c r="H45" i="4"/>
  <c r="P31" i="4" l="1"/>
  <c r="D36" i="10"/>
  <c r="E36" i="10" s="1"/>
  <c r="L22" i="4"/>
  <c r="V24" i="4" s="1"/>
  <c r="M22" i="4" s="1"/>
  <c r="V21" i="4"/>
  <c r="D4" i="10"/>
  <c r="E4" i="10" s="1"/>
  <c r="F4" i="10" s="1"/>
  <c r="J33" i="4"/>
  <c r="P29" i="4"/>
  <c r="D38" i="10"/>
  <c r="E38" i="10" s="1"/>
  <c r="F38" i="10" s="1"/>
  <c r="P32" i="4"/>
  <c r="J36" i="4"/>
  <c r="J35" i="4"/>
  <c r="J38" i="4"/>
  <c r="F44" i="4"/>
  <c r="P28" i="4"/>
  <c r="J39" i="4"/>
  <c r="J34" i="4"/>
  <c r="J41" i="4"/>
  <c r="P30" i="4"/>
  <c r="J40" i="4"/>
  <c r="J37" i="4"/>
  <c r="J42" i="4"/>
  <c r="J43" i="4"/>
  <c r="M17" i="4"/>
  <c r="P13" i="4"/>
  <c r="P16" i="4" l="1"/>
  <c r="F17" i="4"/>
  <c r="M15" i="4"/>
  <c r="M16" i="4"/>
  <c r="P11" i="4"/>
  <c r="J19" i="4"/>
  <c r="P20" i="4"/>
  <c r="P15" i="4"/>
  <c r="W14" i="4"/>
  <c r="F19" i="4"/>
  <c r="M14" i="4"/>
  <c r="M19" i="4"/>
  <c r="W17" i="4"/>
  <c r="H46" i="4"/>
  <c r="J46" i="4" s="1"/>
  <c r="F21" i="4"/>
  <c r="F12" i="4"/>
  <c r="J13" i="4"/>
  <c r="M13" i="4"/>
  <c r="P17" i="4"/>
  <c r="W13" i="4"/>
  <c r="F11" i="4"/>
  <c r="J15" i="4"/>
  <c r="P12" i="4"/>
  <c r="J12" i="4"/>
  <c r="M18" i="4"/>
  <c r="F20" i="4"/>
  <c r="M11" i="4"/>
  <c r="W15" i="4"/>
  <c r="M20" i="4"/>
  <c r="W16" i="4"/>
  <c r="J20" i="4"/>
  <c r="F14" i="4"/>
  <c r="P18" i="4"/>
  <c r="J21" i="4"/>
  <c r="J11" i="4"/>
  <c r="J14" i="4"/>
  <c r="J17" i="4"/>
  <c r="P19" i="4"/>
  <c r="J16" i="4"/>
  <c r="F13" i="4"/>
  <c r="D14" i="10"/>
  <c r="E14" i="10" s="1"/>
  <c r="F14" i="10" s="1"/>
  <c r="M21" i="4"/>
  <c r="P23" i="4"/>
  <c r="W24" i="4" s="1"/>
  <c r="F16" i="4"/>
  <c r="W19" i="4"/>
  <c r="F18" i="4"/>
  <c r="W18" i="4"/>
  <c r="J18" i="4"/>
  <c r="W11" i="4"/>
  <c r="P14" i="4"/>
  <c r="W20" i="4"/>
  <c r="W12" i="4"/>
  <c r="M12" i="4"/>
  <c r="D16" i="10"/>
  <c r="E16" i="10" s="1"/>
  <c r="F16" i="10" s="1"/>
  <c r="F15" i="4"/>
  <c r="J45" i="4"/>
  <c r="D39" i="10" l="1"/>
  <c r="F39" i="10" s="1"/>
  <c r="W21" i="4"/>
  <c r="E39" i="10" l="1"/>
</calcChain>
</file>

<file path=xl/sharedStrings.xml><?xml version="1.0" encoding="utf-8"?>
<sst xmlns="http://schemas.openxmlformats.org/spreadsheetml/2006/main" count="247" uniqueCount="191">
  <si>
    <r>
      <rPr>
        <b/>
        <sz val="14"/>
        <color indexed="8"/>
        <rFont val="Wingdings"/>
        <charset val="2"/>
      </rPr>
      <t xml:space="preserve">è </t>
    </r>
    <r>
      <rPr>
        <b/>
        <sz val="12"/>
        <color indexed="8"/>
        <rFont val="Calibri"/>
        <family val="2"/>
        <scheme val="minor"/>
      </rPr>
      <t>Prepare the Actual Expense Detail report first (your format, or use tab for A-Expense Detail), then summarize numbers by line item/category into this Project Budget Financial Summary form. Refer to Glossary Part Four for definitions of terms used on this form.</t>
    </r>
    <r>
      <rPr>
        <b/>
        <sz val="12"/>
        <color rgb="FFFF0000"/>
        <rFont val="Calibri"/>
        <family val="2"/>
        <scheme val="minor"/>
      </rPr>
      <t xml:space="preserve"> </t>
    </r>
  </si>
  <si>
    <t>Select one:</t>
  </si>
  <si>
    <t>___ Pay 2 or</t>
  </si>
  <si>
    <t>___ FINAL</t>
  </si>
  <si>
    <t>As of (date):</t>
  </si>
  <si>
    <t>Organization Name:</t>
  </si>
  <si>
    <t xml:space="preserve">Project Name: </t>
  </si>
  <si>
    <t>Grant Amount</t>
  </si>
  <si>
    <t>EXPENDITURES</t>
  </si>
  <si>
    <t>Cash Expenditures</t>
  </si>
  <si>
    <t>Total Cash</t>
  </si>
  <si>
    <r>
      <t>In-Kind Gifts</t>
    </r>
    <r>
      <rPr>
        <b/>
        <vertAlign val="superscript"/>
        <sz val="12"/>
        <color indexed="8"/>
        <rFont val="Wingdings 2"/>
        <family val="1"/>
        <charset val="2"/>
      </rPr>
      <t></t>
    </r>
  </si>
  <si>
    <t>Total All</t>
  </si>
  <si>
    <t>Grant Funds</t>
  </si>
  <si>
    <t>Match + other Funds cash</t>
  </si>
  <si>
    <r>
      <t xml:space="preserve">Personnel – </t>
    </r>
    <r>
      <rPr>
        <i/>
        <sz val="14"/>
        <color indexed="8"/>
        <rFont val="Calibri"/>
        <family val="2"/>
      </rPr>
      <t>Administrative</t>
    </r>
  </si>
  <si>
    <r>
      <t xml:space="preserve">Personnel – </t>
    </r>
    <r>
      <rPr>
        <i/>
        <sz val="14"/>
        <color indexed="8"/>
        <rFont val="Calibri"/>
        <family val="2"/>
      </rPr>
      <t>Artistic</t>
    </r>
  </si>
  <si>
    <r>
      <t xml:space="preserve">Personnel – </t>
    </r>
    <r>
      <rPr>
        <i/>
        <sz val="14"/>
        <color indexed="8"/>
        <rFont val="Calibri"/>
        <family val="2"/>
      </rPr>
      <t>Technical/Production</t>
    </r>
  </si>
  <si>
    <t>Outside Artistic Fees and Services</t>
  </si>
  <si>
    <t>Outside Other Fees and Services</t>
  </si>
  <si>
    <t>Space Rental</t>
  </si>
  <si>
    <t>Travel</t>
  </si>
  <si>
    <t>Marketing</t>
  </si>
  <si>
    <t>Remaining Operating Expenses</t>
  </si>
  <si>
    <t>Capital Expense</t>
  </si>
  <si>
    <t>Subtotals</t>
  </si>
  <si>
    <t>A. TOTAL CASH EXPENDITURES</t>
  </si>
  <si>
    <r>
      <rPr>
        <sz val="10"/>
        <rFont val="Wingdings"/>
        <charset val="2"/>
      </rPr>
      <t xml:space="preserve">á </t>
    </r>
    <r>
      <rPr>
        <sz val="10"/>
        <rFont val="Calibri"/>
        <family val="2"/>
      </rPr>
      <t>total of grant exp.</t>
    </r>
  </si>
  <si>
    <t>A</t>
  </si>
  <si>
    <t>Confirm of rows above</t>
  </si>
  <si>
    <t>B. TOTAL IN-KIND</t>
  </si>
  <si>
    <t>(for final report)</t>
  </si>
  <si>
    <t>B</t>
  </si>
  <si>
    <t>C. TOTAL EXPENDITURES (A+B)</t>
  </si>
  <si>
    <t>C</t>
  </si>
  <si>
    <t>INCOME</t>
  </si>
  <si>
    <t>Cash Income</t>
  </si>
  <si>
    <t>(Not for Extra Match)</t>
  </si>
  <si>
    <t>Admissions</t>
  </si>
  <si>
    <t xml:space="preserve">  1) </t>
  </si>
  <si>
    <t>Contracted Services Revenue</t>
  </si>
  <si>
    <t xml:space="preserve">  2) </t>
  </si>
  <si>
    <t>Other Revenue</t>
  </si>
  <si>
    <t xml:space="preserve">  3) </t>
  </si>
  <si>
    <t>(Match + other project contributions)</t>
  </si>
  <si>
    <t>Subtotal - nonmatching funds</t>
  </si>
  <si>
    <t>Corporate Support</t>
  </si>
  <si>
    <t>4)</t>
  </si>
  <si>
    <t>Foundation Support</t>
  </si>
  <si>
    <t>5)</t>
  </si>
  <si>
    <t xml:space="preserve">Other Private Support </t>
  </si>
  <si>
    <t>6)</t>
  </si>
  <si>
    <r>
      <t xml:space="preserve">Government Support – </t>
    </r>
    <r>
      <rPr>
        <i/>
        <sz val="14"/>
        <color indexed="8"/>
        <rFont val="Calibri"/>
        <family val="2"/>
      </rPr>
      <t xml:space="preserve">Federal </t>
    </r>
  </si>
  <si>
    <t>7)</t>
  </si>
  <si>
    <r>
      <t xml:space="preserve">Government Support – </t>
    </r>
    <r>
      <rPr>
        <i/>
        <sz val="14"/>
        <color indexed="8"/>
        <rFont val="Calibri"/>
        <family val="2"/>
      </rPr>
      <t>State</t>
    </r>
  </si>
  <si>
    <t>8)</t>
  </si>
  <si>
    <r>
      <t xml:space="preserve">Government Support – </t>
    </r>
    <r>
      <rPr>
        <i/>
        <sz val="14"/>
        <color indexed="8"/>
        <rFont val="Calibri"/>
        <family val="2"/>
      </rPr>
      <t>County (not Orange)</t>
    </r>
  </si>
  <si>
    <t>9)</t>
  </si>
  <si>
    <t>Government Support – City</t>
  </si>
  <si>
    <t>10)</t>
  </si>
  <si>
    <t>Applicant Cash</t>
  </si>
  <si>
    <t>11)</t>
  </si>
  <si>
    <t>Match required on grant amount</t>
  </si>
  <si>
    <t>D</t>
  </si>
  <si>
    <t>Min. Match Cash</t>
  </si>
  <si>
    <r>
      <t>E.  Total In-Kind</t>
    </r>
    <r>
      <rPr>
        <sz val="14"/>
        <rFont val="Calibri"/>
        <family val="2"/>
      </rPr>
      <t xml:space="preserve"> (same as Line B)</t>
    </r>
  </si>
  <si>
    <t>E</t>
  </si>
  <si>
    <t>Max Match In-Kind</t>
  </si>
  <si>
    <t>In-kind limited for match; not for project</t>
  </si>
  <si>
    <t>F</t>
  </si>
  <si>
    <r>
      <t>G.  Received from Orange County TDT</t>
    </r>
    <r>
      <rPr>
        <sz val="14"/>
        <color indexed="8"/>
        <rFont val="Calibri"/>
        <family val="2"/>
      </rPr>
      <t xml:space="preserve"> </t>
    </r>
  </si>
  <si>
    <t>G</t>
  </si>
  <si>
    <t>H. TOTAL REVENUES (F+G)</t>
  </si>
  <si>
    <t>(Show grant received 50% at Pay2; &amp; 100% at final)</t>
  </si>
  <si>
    <t>I. Net Profit or Loss on Project</t>
  </si>
  <si>
    <t>NOTE: CERTIFICATION REQUIRED (in online follow-up form): Executive Director or Equivalent will certify that this report -- narrative, project financial details/expenses, revenue, &amp;match - -represents an accurate and complete description of the grant activity within guidelines &amp; contract requirements, fulfilled within the report dates above.</t>
  </si>
  <si>
    <r>
      <rPr>
        <b/>
        <sz val="14"/>
        <color indexed="8"/>
        <rFont val="Wingdings"/>
        <charset val="2"/>
      </rPr>
      <t xml:space="preserve">è </t>
    </r>
    <r>
      <rPr>
        <b/>
        <sz val="12"/>
        <color indexed="8"/>
        <rFont val="Calibri"/>
        <family val="2"/>
        <scheme val="minor"/>
      </rPr>
      <t xml:space="preserve">Prepare the Actual Expense Detail report* first (your format if preferred, or use this template and add in lines to provide DETAIL of EACH expenditure from BOTH Orange County Cultural Tourism Funding, AND AT LEAST the matching amount of CASH &amp; IN-KIND, as eligible for your request level. ) Then summarize numbers by line item/category into this Budget Financial Summary report (Form A). Detail must include: Who/Payee, Date, Amount, Service/Item, Description. Clearly identify Grant expenditures. Refer to Glossary Part Four for definitions of terms used on this form.  </t>
    </r>
    <r>
      <rPr>
        <b/>
        <sz val="12"/>
        <color rgb="FFFF0000"/>
        <rFont val="Calibri"/>
        <family val="2"/>
        <scheme val="minor"/>
      </rPr>
      <t xml:space="preserve"> </t>
    </r>
    <r>
      <rPr>
        <b/>
        <sz val="14"/>
        <color indexed="8"/>
        <rFont val="Calibri"/>
        <family val="2"/>
        <charset val="2"/>
      </rPr>
      <t>Please check Page Setup to "Fit all columns on one page" before you upload, so all columns appear on the Print PDF.</t>
    </r>
  </si>
  <si>
    <t>Organization:</t>
  </si>
  <si>
    <t>These figures will appear on Budget Summary</t>
  </si>
  <si>
    <t>Category/line Item</t>
  </si>
  <si>
    <t>Date</t>
  </si>
  <si>
    <t>Payee/Vendor</t>
  </si>
  <si>
    <t>Ck #/Detail/Description</t>
  </si>
  <si>
    <t>Amount</t>
  </si>
  <si>
    <t>CT Grant Exp</t>
  </si>
  <si>
    <t>Match-Cash</t>
  </si>
  <si>
    <t>Match In-kind</t>
  </si>
  <si>
    <t xml:space="preserve">Total </t>
  </si>
  <si>
    <r>
      <t xml:space="preserve">Personnel – </t>
    </r>
    <r>
      <rPr>
        <i/>
        <sz val="12"/>
        <color indexed="8"/>
        <rFont val="Calibri"/>
        <family val="2"/>
      </rPr>
      <t>Administrative</t>
    </r>
  </si>
  <si>
    <t>Detail</t>
  </si>
  <si>
    <t>Total</t>
  </si>
  <si>
    <r>
      <t xml:space="preserve">Personnel – </t>
    </r>
    <r>
      <rPr>
        <i/>
        <sz val="12"/>
        <color indexed="8"/>
        <rFont val="Calibri"/>
        <family val="2"/>
      </rPr>
      <t>Artistic</t>
    </r>
  </si>
  <si>
    <r>
      <t xml:space="preserve">Personnel – </t>
    </r>
    <r>
      <rPr>
        <i/>
        <sz val="12"/>
        <color indexed="8"/>
        <rFont val="Calibri"/>
        <family val="2"/>
      </rPr>
      <t>Technical/Production</t>
    </r>
  </si>
  <si>
    <t>Matching Funds - Form B</t>
  </si>
  <si>
    <t>Match Required</t>
  </si>
  <si>
    <t>Application</t>
  </si>
  <si>
    <t xml:space="preserve">No minimum </t>
  </si>
  <si>
    <t>(but score is based on Match confirmed &amp; event start date</t>
  </si>
  <si>
    <t>Pay 1</t>
  </si>
  <si>
    <t>50% of Award Amount</t>
  </si>
  <si>
    <t>- Confirmed</t>
  </si>
  <si>
    <t>Organization Name</t>
  </si>
  <si>
    <t>Project Name</t>
  </si>
  <si>
    <t>Pay 2</t>
  </si>
  <si>
    <t>100% of Award</t>
  </si>
  <si>
    <t>- Confirmed &amp; show proof of payment as able</t>
  </si>
  <si>
    <t>Pay 3/Final</t>
  </si>
  <si>
    <t>- PAID in FULL</t>
  </si>
  <si>
    <r>
      <t>NOTE:</t>
    </r>
    <r>
      <rPr>
        <b/>
        <sz val="12"/>
        <color theme="1"/>
        <rFont val="Calibri"/>
        <family val="2"/>
        <scheme val="minor"/>
      </rPr>
      <t xml:space="preserve"> Update and Resubmit if this has changed since application or Pay 2-- either Source, Amount, or Payment Status.</t>
    </r>
    <r>
      <rPr>
        <sz val="12"/>
        <color theme="1"/>
        <rFont val="Calibri"/>
        <family val="2"/>
        <scheme val="minor"/>
      </rPr>
      <t xml:space="preserve"> 
Total Grant Amount must be entered above for formulas to function properly. If RED highlight displays, total amount (Cash, Pledges or In-Kind) does not meet stated requirements. </t>
    </r>
  </si>
  <si>
    <r>
      <t>All match must be cash/received by Pay 3; match items</t>
    </r>
    <r>
      <rPr>
        <b/>
        <sz val="12"/>
        <color indexed="8"/>
        <rFont val="Calibri"/>
        <family val="2"/>
        <scheme val="minor"/>
      </rPr>
      <t xml:space="preserve"> must include auditable documentation of receipt of payment/fulfilment by Final Report.</t>
    </r>
  </si>
  <si>
    <r>
      <t xml:space="preserve">CASH MATCH </t>
    </r>
    <r>
      <rPr>
        <sz val="14"/>
        <color indexed="8"/>
        <rFont val="Calibri"/>
        <family val="2"/>
        <scheme val="minor"/>
      </rPr>
      <t>(includes awards/pledges, please group separately for uploads)</t>
    </r>
  </si>
  <si>
    <t>Minimum Match Cash</t>
  </si>
  <si>
    <t>Confirmed</t>
  </si>
  <si>
    <t>Paid/Received</t>
  </si>
  <si>
    <t>Source (Name of Donor/Company) and Status of Contribution or Payment</t>
  </si>
  <si>
    <t>TOTAL</t>
  </si>
  <si>
    <t>Balance to Collect (Cash Match)</t>
  </si>
  <si>
    <t>Match score based 
on % confirmed</t>
  </si>
  <si>
    <t>IN-KIND MATCH</t>
  </si>
  <si>
    <t>OPTIONAL: Input any In-kind below, to reflect additional support for the project.</t>
  </si>
  <si>
    <t>Maximum In-kind Allowed for Match *</t>
  </si>
  <si>
    <t>NOTE: you may show more than match amount for project.</t>
  </si>
  <si>
    <t>Type of Document
 attached</t>
  </si>
  <si>
    <t>Service/Source (Name of Donor/Company) and Status of Fulfillment</t>
  </si>
  <si>
    <t>IN-KIND</t>
  </si>
  <si>
    <r>
      <t>Total Cash + In-Kind Match</t>
    </r>
    <r>
      <rPr>
        <b/>
        <sz val="10"/>
        <rFont val="Calibri"/>
        <family val="2"/>
        <scheme val="minor"/>
      </rPr>
      <t xml:space="preserve"> (to be collected)</t>
    </r>
  </si>
  <si>
    <t>Orange County Art and Cultural Affairs</t>
  </si>
  <si>
    <t>___ Pay 2 or ___ FINAL</t>
  </si>
  <si>
    <t>Instructions: Include only IN-PERSON ATTENDANCE ON THIS FORM, except where noted (line 21-22). Include virtual (if offered) at the bottom, and attach any additional information to show how this served the grant program goals and objectives.</t>
  </si>
  <si>
    <t>Submitted as of (date):</t>
  </si>
  <si>
    <t>Date 
(&amp; time if tracking by event performance)</t>
  </si>
  <si>
    <t>Event/Performance Name 
(&amp; Venue, if applicable)</t>
  </si>
  <si>
    <t xml:space="preserve">Number of SOLD Tickets, in Attendance* </t>
  </si>
  <si>
    <r>
      <t>Number of COMP or 
No-Cost Admissions</t>
    </r>
    <r>
      <rPr>
        <b/>
        <vertAlign val="superscript"/>
        <sz val="10"/>
        <rFont val="Wingdings 2"/>
        <family val="1"/>
        <charset val="2"/>
      </rPr>
      <t></t>
    </r>
  </si>
  <si>
    <t>Total Attendance</t>
  </si>
  <si>
    <t>No. of Surveys Collected forevent
(if collected, upload sample of survey)</t>
  </si>
  <si>
    <t>Total Count of Attendance/Surveys</t>
  </si>
  <si>
    <r>
      <t xml:space="preserve">* </t>
    </r>
    <r>
      <rPr>
        <sz val="11"/>
        <rFont val="Calibri"/>
        <family val="2"/>
        <scheme val="minor"/>
      </rPr>
      <t xml:space="preserve">Total number of </t>
    </r>
    <r>
      <rPr>
        <i/>
        <sz val="11"/>
        <rFont val="Calibri"/>
        <family val="2"/>
        <scheme val="minor"/>
      </rPr>
      <t>tickets sold, less the number of no-shows</t>
    </r>
    <r>
      <rPr>
        <sz val="11"/>
        <color theme="1"/>
        <rFont val="Calibri"/>
        <family val="2"/>
        <scheme val="minor"/>
      </rPr>
      <t xml:space="preserve">; we want the number of ticketed guests/participants actually in attendance. </t>
    </r>
  </si>
  <si>
    <t>Cost per person
--&gt;</t>
  </si>
  <si>
    <r>
      <t></t>
    </r>
    <r>
      <rPr>
        <sz val="11"/>
        <color theme="1"/>
        <rFont val="Calibri"/>
        <family val="2"/>
        <scheme val="minor"/>
      </rPr>
      <t xml:space="preserve"> Number of comp tickets distributed minus the number that are unredeemed, or guests admitted without admission cost. </t>
    </r>
  </si>
  <si>
    <t xml:space="preserve">   </t>
  </si>
  <si>
    <t xml:space="preserve">To calculate spending, we need to know how you are counting attendance:
</t>
  </si>
  <si>
    <r>
      <t xml:space="preserve">per day,  
check here </t>
    </r>
    <r>
      <rPr>
        <sz val="8"/>
        <rFont val="Wingdings"/>
        <charset val="2"/>
      </rPr>
      <t>è</t>
    </r>
  </si>
  <si>
    <r>
      <t xml:space="preserve">per event/ show, check here </t>
    </r>
    <r>
      <rPr>
        <sz val="8"/>
        <rFont val="Wingdings"/>
        <charset val="2"/>
      </rPr>
      <t>è</t>
    </r>
  </si>
  <si>
    <r>
      <t>How many times is it possible</t>
    </r>
    <r>
      <rPr>
        <b/>
        <i/>
        <sz val="11"/>
        <rFont val="Calibri"/>
        <family val="2"/>
        <scheme val="minor"/>
      </rPr>
      <t xml:space="preserve"> for an individual </t>
    </r>
    <r>
      <rPr>
        <sz val="11"/>
        <rFont val="Calibri"/>
        <family val="2"/>
        <scheme val="minor"/>
      </rPr>
      <t xml:space="preserve">to attend your event (maximum number of days, shows, performances, etc.)?  </t>
    </r>
  </si>
  <si>
    <t>And if you included social media/web interactions to add virtual attendance ...?
Were attendees registered on your website to participate? __Yes/ __No; __All/_____# if Partial</t>
  </si>
  <si>
    <t>Plus virtual attendance total:</t>
  </si>
  <si>
    <r>
      <t xml:space="preserve">Total In-person </t>
    </r>
    <r>
      <rPr>
        <sz val="12"/>
        <rFont val="Arial"/>
        <family val="2"/>
      </rPr>
      <t xml:space="preserve">+ </t>
    </r>
    <r>
      <rPr>
        <sz val="8"/>
        <rFont val="Arial"/>
        <family val="2"/>
      </rPr>
      <t xml:space="preserve">Virtual </t>
    </r>
    <r>
      <rPr>
        <sz val="8"/>
        <rFont val="Wingdings"/>
        <charset val="2"/>
      </rPr>
      <t>è</t>
    </r>
  </si>
  <si>
    <r>
      <t xml:space="preserve">Explain how you estimated No. of Virtual attendees/interaction with event(s) </t>
    </r>
    <r>
      <rPr>
        <i/>
        <sz val="11"/>
        <rFont val="Calibri"/>
        <family val="2"/>
        <scheme val="minor"/>
      </rPr>
      <t>(if not referenced in narrative):</t>
    </r>
  </si>
  <si>
    <r>
      <t xml:space="preserve">For FINAL REPORT, (in the online follow-up form) </t>
    </r>
    <r>
      <rPr>
        <sz val="11"/>
        <color rgb="FFFF0000"/>
        <rFont val="Calibri"/>
        <family val="2"/>
        <scheme val="minor"/>
      </rPr>
      <t>if you did not meet expected attendance, you will be asked to include narrative response about shortfall, and what you think affected this.</t>
    </r>
    <r>
      <rPr>
        <sz val="11"/>
        <color theme="1"/>
        <rFont val="Calibri"/>
        <family val="2"/>
        <scheme val="minor"/>
      </rPr>
      <t xml:space="preserve"> </t>
    </r>
    <r>
      <rPr>
        <sz val="11"/>
        <rFont val="Calibri"/>
        <family val="2"/>
        <scheme val="minor"/>
      </rPr>
      <t xml:space="preserve">If you have ANY specifics about the new audience reached, expansion of awareness of Orlando as a cultural destination, increased website traffic, social media likes tht you an tie back to virtual offerings? (supplemental reports, quote, may be uploaded at the end of the report online). </t>
    </r>
  </si>
  <si>
    <t>my org name</t>
  </si>
  <si>
    <t>Budget Category</t>
  </si>
  <si>
    <t>Variance</t>
  </si>
  <si>
    <t>% of Variance</t>
  </si>
  <si>
    <r>
      <t xml:space="preserve">Explanation (if changed 20% or $5000; 
Variance in red or blue highlights )
</t>
    </r>
    <r>
      <rPr>
        <b/>
        <i/>
        <sz val="11"/>
        <color theme="1"/>
        <rFont val="Calibri"/>
        <family val="2"/>
        <scheme val="minor"/>
      </rPr>
      <t>(Take as much space as you need to describe)</t>
    </r>
  </si>
  <si>
    <t>Expenditures</t>
  </si>
  <si>
    <r>
      <t xml:space="preserve">Personnel – </t>
    </r>
    <r>
      <rPr>
        <i/>
        <sz val="11"/>
        <color indexed="8"/>
        <rFont val="Calibri"/>
        <family val="2"/>
      </rPr>
      <t>Administrative</t>
    </r>
  </si>
  <si>
    <r>
      <t xml:space="preserve">Personnel – </t>
    </r>
    <r>
      <rPr>
        <i/>
        <sz val="11"/>
        <color indexed="8"/>
        <rFont val="Calibri"/>
        <family val="2"/>
      </rPr>
      <t>Artistic</t>
    </r>
  </si>
  <si>
    <r>
      <t xml:space="preserve">Personnel – </t>
    </r>
    <r>
      <rPr>
        <i/>
        <sz val="11"/>
        <color indexed="8"/>
        <rFont val="Calibri"/>
        <family val="2"/>
      </rPr>
      <t>Technical/Production</t>
    </r>
  </si>
  <si>
    <t>C. GRAND TOTAL EXPENDITURES (A+B)</t>
  </si>
  <si>
    <t>Income</t>
  </si>
  <si>
    <t xml:space="preserve"> Subtotal - nonmatching funds</t>
  </si>
  <si>
    <t xml:space="preserve">Allowable Match: </t>
  </si>
  <si>
    <r>
      <t xml:space="preserve">Government Support – </t>
    </r>
    <r>
      <rPr>
        <i/>
        <sz val="11"/>
        <color indexed="8"/>
        <rFont val="Calibri"/>
        <family val="2"/>
      </rPr>
      <t xml:space="preserve">Federal </t>
    </r>
  </si>
  <si>
    <r>
      <t xml:space="preserve">Government Support – </t>
    </r>
    <r>
      <rPr>
        <i/>
        <sz val="11"/>
        <color indexed="8"/>
        <rFont val="Calibri"/>
        <family val="2"/>
      </rPr>
      <t>State</t>
    </r>
  </si>
  <si>
    <r>
      <t xml:space="preserve">Government Support – </t>
    </r>
    <r>
      <rPr>
        <i/>
        <sz val="11"/>
        <color indexed="8"/>
        <rFont val="Calibri"/>
        <family val="2"/>
      </rPr>
      <t>County (not Orange)</t>
    </r>
  </si>
  <si>
    <t>Carry down Subtotal of nonmatching funds</t>
  </si>
  <si>
    <t>D.  Allowable Cash Match Subtotal</t>
  </si>
  <si>
    <r>
      <t>E.  Total In-Kind</t>
    </r>
    <r>
      <rPr>
        <sz val="11"/>
        <rFont val="Calibri"/>
        <family val="2"/>
      </rPr>
      <t xml:space="preserve"> (same as Line B)</t>
    </r>
  </si>
  <si>
    <t>F. Subtotal All Cash &amp; In-kind</t>
  </si>
  <si>
    <t xml:space="preserve">H.  TOTAL PROJECT INCOME </t>
  </si>
  <si>
    <t>I. Net Gain (Loss)</t>
  </si>
  <si>
    <r>
      <t xml:space="preserve">Balance In-Kind </t>
    </r>
    <r>
      <rPr>
        <b/>
        <sz val="10"/>
        <color indexed="8"/>
        <rFont val="Calibri"/>
        <family val="2"/>
        <scheme val="minor"/>
      </rPr>
      <t>Match to Collect - Required only if used as match in Small &amp; Medium Awards</t>
    </r>
  </si>
  <si>
    <r>
      <t>Type of Document attached; 
100% match must be confirmed</t>
    </r>
    <r>
      <rPr>
        <sz val="9"/>
        <color rgb="FFFF0000"/>
        <rFont val="Calibri"/>
        <family val="2"/>
        <scheme val="minor"/>
      </rPr>
      <t xml:space="preserve"> with Proof of Payment by FINAL REPORT</t>
    </r>
  </si>
  <si>
    <r>
      <t xml:space="preserve">PROPOSED Total (Grant + Match CASH,
</t>
    </r>
    <r>
      <rPr>
        <b/>
        <i/>
        <sz val="10"/>
        <color rgb="FF0070C0"/>
        <rFont val="Calibri"/>
        <family val="2"/>
        <scheme val="minor"/>
      </rPr>
      <t>from Application or Revised Budget</t>
    </r>
    <r>
      <rPr>
        <b/>
        <sz val="10"/>
        <color theme="1"/>
        <rFont val="Calibri"/>
        <family val="2"/>
        <scheme val="minor"/>
      </rPr>
      <t>)</t>
    </r>
  </si>
  <si>
    <r>
      <t xml:space="preserve">ACTUAL Total
</t>
    </r>
    <r>
      <rPr>
        <b/>
        <sz val="10"/>
        <color theme="1"/>
        <rFont val="Calibri"/>
        <family val="2"/>
        <scheme val="minor"/>
      </rPr>
      <t xml:space="preserve">(Grant + Match CASH, </t>
    </r>
    <r>
      <rPr>
        <b/>
        <i/>
        <sz val="10"/>
        <color theme="1"/>
        <rFont val="Calibri"/>
        <family val="2"/>
        <scheme val="minor"/>
      </rPr>
      <t xml:space="preserve">from </t>
    </r>
    <r>
      <rPr>
        <b/>
        <i/>
        <sz val="10"/>
        <color rgb="FF0070C0"/>
        <rFont val="Calibri"/>
        <family val="2"/>
        <scheme val="minor"/>
      </rPr>
      <t>Final Budget Report Form A</t>
    </r>
    <r>
      <rPr>
        <b/>
        <i/>
        <sz val="10"/>
        <color theme="1"/>
        <rFont val="Calibri"/>
        <family val="2"/>
        <scheme val="minor"/>
      </rPr>
      <t>)</t>
    </r>
  </si>
  <si>
    <t>Attendance and surveys</t>
  </si>
  <si>
    <t xml:space="preserve"> PROJECT BUDGET FINANCIAL SUMMARY-Form A-for Pay 2 or FINAL</t>
  </si>
  <si>
    <t xml:space="preserve">Hotel Rooms </t>
  </si>
  <si>
    <t>Operational Expenses</t>
  </si>
  <si>
    <t xml:space="preserve"> 2024-25 Cultural Tourism Funding - Report</t>
  </si>
  <si>
    <t>Government Support – OTHER Orange County* (NOT CTF or ARC grant)</t>
  </si>
  <si>
    <t>12)</t>
  </si>
  <si>
    <t>O)</t>
  </si>
  <si>
    <r>
      <t xml:space="preserve">F.  Subtotal </t>
    </r>
    <r>
      <rPr>
        <sz val="14"/>
        <rFont val="Calibri"/>
        <family val="2"/>
      </rPr>
      <t>(lines 1, 2, 3, O, D and E)</t>
    </r>
  </si>
  <si>
    <r>
      <t>D.  Allowable Cash Match Subtotal</t>
    </r>
    <r>
      <rPr>
        <sz val="14"/>
        <color indexed="8"/>
        <rFont val="Calibri"/>
        <family val="2"/>
      </rPr>
      <t xml:space="preserve"> (sum of lines 4-12) </t>
    </r>
  </si>
  <si>
    <t>*Include any Venue Subsidy or other project support for this project's event dates. Do NOT include any TDT ARC funding within these report forms.</t>
  </si>
  <si>
    <t xml:space="preserve"> Pay 2 or</t>
  </si>
  <si>
    <t>O.) Orange County - Venue Subsidy or other*</t>
  </si>
  <si>
    <t>*NOT Cultural Tourism Funding, not TDT ARC Funding; use for Venue Subsidy or other County allocation (not for Match)</t>
  </si>
  <si>
    <r>
      <t>G.  Awarded from Orange County Cultural Tourism Funding</t>
    </r>
    <r>
      <rPr>
        <sz val="11"/>
        <color indexed="8"/>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</si>
</sst>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4" formatCode="_(&quot;$&quot;* #,##0.00_);_(&quot;$&quot;* \(#,##0.00\);_(&quot;$&quot;* &quot;-&quot;??_);_(@_)"/>
    <numFmt numFmtId="164" formatCode="_(&quot;$&quot;* #,##0_);_(&quot;$&quot;* \(#,##0\);_(&quot;$&quot;* &quot;-&quot;??_);_(@_)"/>
    <numFmt numFmtId="165" formatCode="0.0%"/>
    <numFmt numFmtId="166" formatCode="&quot;$&quot;#,##0"/>
  </numFmts>
  <fonts count="81">
    <font>
      <sz val="11"/>
      <color theme="1"/>
      <name val="Calibri"/>
      <family val="2"/>
      <scheme val="minor"/>
    </font>
    <font>
      <sz val="11"/>
      <color theme="1"/>
      <name val="Calibri"/>
      <family val="2"/>
      <scheme val="minor"/>
    </font>
    <font>
      <b/>
      <sz val="14"/>
      <color indexed="8"/>
      <name val="Calibri"/>
      <family val="2"/>
    </font>
    <font>
      <b/>
      <sz val="14"/>
      <color indexed="8"/>
      <name val="Wingdings"/>
      <charset val="2"/>
    </font>
    <font>
      <b/>
      <sz val="14"/>
      <color indexed="8"/>
      <name val="Calibri"/>
      <family val="2"/>
      <scheme val="minor"/>
    </font>
    <font>
      <sz val="10"/>
      <name val="Calibri"/>
      <family val="2"/>
      <scheme val="minor"/>
    </font>
    <font>
      <b/>
      <sz val="10"/>
      <name val="Calibri"/>
      <family val="2"/>
      <scheme val="minor"/>
    </font>
    <font>
      <b/>
      <sz val="14"/>
      <name val="Calibri"/>
      <family val="2"/>
      <scheme val="minor"/>
    </font>
    <font>
      <b/>
      <sz val="12"/>
      <color indexed="8"/>
      <name val="Arial"/>
      <family val="2"/>
    </font>
    <font>
      <sz val="10"/>
      <name val="Times New Roman"/>
      <family val="1"/>
    </font>
    <font>
      <b/>
      <sz val="12"/>
      <name val="Calibri"/>
      <family val="2"/>
      <scheme val="minor"/>
    </font>
    <font>
      <sz val="12"/>
      <color indexed="8"/>
      <name val="Times New Roman"/>
      <family val="1"/>
    </font>
    <font>
      <b/>
      <sz val="10"/>
      <name val="Arial"/>
      <family val="2"/>
    </font>
    <font>
      <b/>
      <vertAlign val="superscript"/>
      <sz val="12"/>
      <color indexed="8"/>
      <name val="Wingdings 2"/>
      <family val="1"/>
      <charset val="2"/>
    </font>
    <font>
      <sz val="12"/>
      <color indexed="8"/>
      <name val="Calibri"/>
      <family val="2"/>
      <scheme val="minor"/>
    </font>
    <font>
      <sz val="10"/>
      <name val="Arial"/>
      <family val="2"/>
    </font>
    <font>
      <b/>
      <sz val="11"/>
      <name val="Arial"/>
      <family val="2"/>
    </font>
    <font>
      <sz val="14"/>
      <color indexed="8"/>
      <name val="Calibri"/>
      <family val="2"/>
      <scheme val="minor"/>
    </font>
    <font>
      <i/>
      <sz val="14"/>
      <color indexed="8"/>
      <name val="Calibri"/>
      <family val="2"/>
    </font>
    <font>
      <sz val="12"/>
      <name val="Calibri"/>
      <family val="2"/>
      <scheme val="minor"/>
    </font>
    <font>
      <sz val="14"/>
      <name val="Calibri"/>
      <family val="2"/>
      <scheme val="minor"/>
    </font>
    <font>
      <sz val="10"/>
      <name val="Wingdings"/>
      <charset val="2"/>
    </font>
    <font>
      <sz val="10"/>
      <name val="Calibri"/>
      <family val="2"/>
    </font>
    <font>
      <b/>
      <sz val="12"/>
      <color indexed="8"/>
      <name val="Calibri"/>
      <family val="2"/>
      <scheme val="minor"/>
    </font>
    <font>
      <sz val="9"/>
      <name val="Calibri"/>
      <family val="2"/>
      <scheme val="minor"/>
    </font>
    <font>
      <sz val="14"/>
      <color indexed="8"/>
      <name val="Calibri"/>
      <family val="2"/>
    </font>
    <font>
      <i/>
      <sz val="11"/>
      <name val="Calibri"/>
      <family val="2"/>
      <scheme val="minor"/>
    </font>
    <font>
      <i/>
      <sz val="10"/>
      <name val="Calibri"/>
      <family val="2"/>
      <scheme val="minor"/>
    </font>
    <font>
      <sz val="11"/>
      <name val="Calibri"/>
      <family val="2"/>
      <scheme val="minor"/>
    </font>
    <font>
      <sz val="14"/>
      <name val="Calibri"/>
      <family val="2"/>
    </font>
    <font>
      <sz val="12"/>
      <color indexed="10"/>
      <name val="Calibri"/>
      <family val="2"/>
      <scheme val="minor"/>
    </font>
    <font>
      <sz val="11"/>
      <name val="Arial"/>
      <family val="2"/>
    </font>
    <font>
      <sz val="12"/>
      <name val="Arial"/>
      <family val="2"/>
    </font>
    <font>
      <b/>
      <sz val="12"/>
      <name val="Arial"/>
      <family val="2"/>
    </font>
    <font>
      <sz val="11"/>
      <color indexed="8"/>
      <name val="Calibri"/>
      <family val="2"/>
      <scheme val="minor"/>
    </font>
    <font>
      <i/>
      <sz val="12"/>
      <name val="Calibri"/>
      <family val="2"/>
      <scheme val="minor"/>
    </font>
    <font>
      <b/>
      <i/>
      <sz val="12"/>
      <name val="Calibri"/>
      <family val="2"/>
      <scheme val="minor"/>
    </font>
    <font>
      <b/>
      <i/>
      <sz val="12"/>
      <name val="Arial"/>
      <family val="2"/>
    </font>
    <font>
      <u/>
      <sz val="12"/>
      <color indexed="8"/>
      <name val="Arial"/>
      <family val="2"/>
    </font>
    <font>
      <sz val="12"/>
      <color theme="1"/>
      <name val="Calibri"/>
      <family val="2"/>
      <scheme val="minor"/>
    </font>
    <font>
      <sz val="8"/>
      <name val="Arial"/>
      <family val="2"/>
    </font>
    <font>
      <sz val="10"/>
      <name val="Wingdings 2"/>
      <family val="1"/>
      <charset val="2"/>
    </font>
    <font>
      <b/>
      <sz val="15"/>
      <name val="Calibri"/>
      <family val="2"/>
      <scheme val="minor"/>
    </font>
    <font>
      <sz val="8"/>
      <name val="Wingdings"/>
      <charset val="2"/>
    </font>
    <font>
      <b/>
      <sz val="11"/>
      <color theme="1"/>
      <name val="Calibri"/>
      <family val="2"/>
      <scheme val="minor"/>
    </font>
    <font>
      <i/>
      <sz val="11"/>
      <color indexed="8"/>
      <name val="Calibri"/>
      <family val="2"/>
    </font>
    <font>
      <sz val="11"/>
      <color indexed="8"/>
      <name val="Calibri"/>
      <family val="2"/>
    </font>
    <font>
      <sz val="11"/>
      <name val="Calibri"/>
      <family val="2"/>
    </font>
    <font>
      <b/>
      <sz val="12"/>
      <color theme="1"/>
      <name val="Calibri"/>
      <family val="2"/>
      <scheme val="minor"/>
    </font>
    <font>
      <i/>
      <sz val="11"/>
      <color theme="1"/>
      <name val="Calibri"/>
      <family val="2"/>
      <scheme val="minor"/>
    </font>
    <font>
      <i/>
      <sz val="10"/>
      <name val="Calibri"/>
      <family val="2"/>
    </font>
    <font>
      <sz val="9"/>
      <name val="Arial"/>
      <family val="2"/>
    </font>
    <font>
      <sz val="11"/>
      <color indexed="8"/>
      <name val="CGTimes-Bold"/>
    </font>
    <font>
      <sz val="8"/>
      <color theme="1"/>
      <name val="Calibri"/>
      <family val="2"/>
      <scheme val="minor"/>
    </font>
    <font>
      <sz val="10"/>
      <color theme="0"/>
      <name val="Arial"/>
      <family val="2"/>
    </font>
    <font>
      <sz val="8"/>
      <name val="Calibri"/>
      <family val="2"/>
      <scheme val="minor"/>
    </font>
    <font>
      <b/>
      <sz val="10"/>
      <color theme="1"/>
      <name val="Calibri"/>
      <family val="2"/>
      <scheme val="minor"/>
    </font>
    <font>
      <b/>
      <i/>
      <sz val="10"/>
      <color theme="1"/>
      <name val="Calibri"/>
      <family val="2"/>
      <scheme val="minor"/>
    </font>
    <font>
      <b/>
      <sz val="14"/>
      <name val="Arial"/>
      <family val="2"/>
    </font>
    <font>
      <b/>
      <sz val="10"/>
      <color indexed="8"/>
      <name val="Calibri"/>
      <family val="2"/>
      <scheme val="minor"/>
    </font>
    <font>
      <b/>
      <i/>
      <sz val="11"/>
      <name val="Calibri"/>
      <family val="2"/>
      <scheme val="minor"/>
    </font>
    <font>
      <b/>
      <sz val="16"/>
      <color theme="1"/>
      <name val="Calibri"/>
      <family val="2"/>
      <scheme val="minor"/>
    </font>
    <font>
      <b/>
      <i/>
      <sz val="11"/>
      <color theme="1"/>
      <name val="Calibri"/>
      <family val="2"/>
      <scheme val="minor"/>
    </font>
    <font>
      <b/>
      <sz val="9"/>
      <name val="Calibri"/>
      <family val="2"/>
      <scheme val="minor"/>
    </font>
    <font>
      <i/>
      <sz val="12"/>
      <color indexed="8"/>
      <name val="Calibri"/>
      <family val="2"/>
    </font>
    <font>
      <sz val="12"/>
      <name val="Calibri"/>
      <family val="2"/>
    </font>
    <font>
      <b/>
      <sz val="12"/>
      <color rgb="FFFF0000"/>
      <name val="Calibri"/>
      <family val="2"/>
      <scheme val="minor"/>
    </font>
    <font>
      <b/>
      <sz val="10"/>
      <color rgb="FFFF0000"/>
      <name val="Calibri"/>
      <family val="2"/>
      <scheme val="minor"/>
    </font>
    <font>
      <sz val="11"/>
      <color rgb="FFFF0000"/>
      <name val="Calibri"/>
      <family val="2"/>
      <scheme val="minor"/>
    </font>
    <font>
      <sz val="9"/>
      <color rgb="FFFF0000"/>
      <name val="Calibri"/>
      <family val="2"/>
      <scheme val="minor"/>
    </font>
    <font>
      <b/>
      <vertAlign val="superscript"/>
      <sz val="10"/>
      <name val="Wingdings 2"/>
      <family val="1"/>
      <charset val="2"/>
    </font>
    <font>
      <b/>
      <sz val="14"/>
      <color indexed="8"/>
      <name val="Calibri"/>
      <family val="2"/>
      <charset val="2"/>
    </font>
    <font>
      <sz val="7"/>
      <name val="Calibri"/>
      <family val="2"/>
      <scheme val="minor"/>
    </font>
    <font>
      <sz val="11"/>
      <color rgb="FF006100"/>
      <name val="Calibri"/>
      <family val="2"/>
      <scheme val="minor"/>
    </font>
    <font>
      <sz val="7"/>
      <color theme="1"/>
      <name val="Calibri"/>
      <family val="2"/>
      <scheme val="minor"/>
    </font>
    <font>
      <b/>
      <sz val="11"/>
      <name val="Calibri"/>
      <family val="2"/>
      <scheme val="minor"/>
    </font>
    <font>
      <b/>
      <i/>
      <sz val="10"/>
      <color rgb="FF0070C0"/>
      <name val="Calibri"/>
      <family val="2"/>
      <scheme val="minor"/>
    </font>
    <font>
      <b/>
      <sz val="16"/>
      <name val="Calibri"/>
      <family val="2"/>
      <scheme val="minor"/>
    </font>
    <font>
      <b/>
      <sz val="10"/>
      <color indexed="8"/>
      <name val="Arial"/>
      <family val="2"/>
    </font>
    <font>
      <sz val="9"/>
      <color theme="1"/>
      <name val="Calibri"/>
      <family val="2"/>
      <scheme val="minor"/>
    </font>
    <font>
      <sz val="9"/>
      <color rgb="FF0070C0"/>
      <name val="Calibri"/>
      <family val="2"/>
      <scheme val="minor"/>
    </font>
  </fonts>
  <fills count="16">
    <fill>
      <patternFill patternType="none"/>
    </fill>
    <fill>
      <patternFill patternType="gray125"/>
    </fill>
    <fill>
      <patternFill patternType="solid">
        <fgColor rgb="FFCCFFCC"/>
        <bgColor indexed="64"/>
      </patternFill>
    </fill>
    <fill>
      <patternFill patternType="solid">
        <fgColor rgb="FFFFFF99"/>
        <bgColor indexed="64"/>
      </patternFill>
    </fill>
    <fill>
      <patternFill patternType="solid">
        <fgColor theme="0"/>
        <bgColor indexed="64"/>
      </patternFill>
    </fill>
    <fill>
      <patternFill patternType="solid">
        <fgColor indexed="26"/>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rgb="FFFFC000"/>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6EFCE"/>
      </patternFill>
    </fill>
  </fills>
  <borders count="30">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double">
        <color indexed="64"/>
      </top>
      <bottom style="double">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theme="1"/>
      </bottom>
      <diagonal/>
    </border>
    <border>
      <left style="medium">
        <color indexed="64"/>
      </left>
      <right style="medium">
        <color indexed="64"/>
      </right>
      <top style="medium">
        <color indexed="64"/>
      </top>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15" fillId="0" borderId="0"/>
    <xf numFmtId="9" fontId="15" fillId="0" borderId="0" applyFont="0" applyFill="0" applyBorder="0" applyAlignment="0" applyProtection="0"/>
    <xf numFmtId="0" fontId="73" fillId="15" borderId="0" applyNumberFormat="0" applyBorder="0" applyAlignment="0" applyProtection="0"/>
  </cellStyleXfs>
  <cellXfs count="375">
    <xf numFmtId="0" fontId="0" fillId="0" borderId="0" xfId="0"/>
    <xf numFmtId="0" fontId="7" fillId="0" borderId="0" xfId="0" applyFont="1"/>
    <xf numFmtId="0" fontId="8" fillId="0" borderId="0" xfId="0" applyFont="1"/>
    <xf numFmtId="0" fontId="9" fillId="0" borderId="0" xfId="0" applyFont="1"/>
    <xf numFmtId="44" fontId="8" fillId="0" borderId="0" xfId="1" applyFont="1" applyBorder="1" applyAlignment="1">
      <alignment horizontal="center"/>
    </xf>
    <xf numFmtId="0" fontId="10" fillId="0" borderId="0" xfId="0" applyFont="1" applyAlignment="1">
      <alignment horizontal="right"/>
    </xf>
    <xf numFmtId="0" fontId="11" fillId="0" borderId="0" xfId="0" applyFont="1" applyAlignment="1">
      <alignment horizontal="left" indent="2"/>
    </xf>
    <xf numFmtId="0" fontId="8" fillId="0" borderId="0" xfId="0" applyFont="1" applyAlignment="1">
      <alignment horizontal="left"/>
    </xf>
    <xf numFmtId="0" fontId="12" fillId="0" borderId="0" xfId="0" applyFont="1" applyAlignment="1">
      <alignment horizontal="left"/>
    </xf>
    <xf numFmtId="0" fontId="14" fillId="0" borderId="0" xfId="0" applyFont="1"/>
    <xf numFmtId="0" fontId="5" fillId="0" borderId="0" xfId="0" applyFont="1"/>
    <xf numFmtId="0" fontId="15" fillId="0" borderId="0" xfId="0" applyFont="1"/>
    <xf numFmtId="0" fontId="16" fillId="0" borderId="2" xfId="0" applyFont="1" applyBorder="1"/>
    <xf numFmtId="0" fontId="17" fillId="0" borderId="0" xfId="0" applyFont="1"/>
    <xf numFmtId="42" fontId="14" fillId="0" borderId="4" xfId="1" applyNumberFormat="1" applyFont="1" applyFill="1" applyBorder="1" applyAlignment="1"/>
    <xf numFmtId="165" fontId="19" fillId="0" borderId="1" xfId="2" applyNumberFormat="1" applyFont="1" applyBorder="1" applyAlignment="1">
      <alignment horizontal="right"/>
    </xf>
    <xf numFmtId="0" fontId="19" fillId="0" borderId="0" xfId="0" applyFont="1"/>
    <xf numFmtId="42" fontId="14" fillId="0" borderId="5" xfId="1" applyNumberFormat="1" applyFont="1" applyFill="1" applyBorder="1" applyAlignment="1"/>
    <xf numFmtId="0" fontId="5" fillId="0" borderId="0" xfId="0" applyFont="1" applyAlignment="1">
      <alignment horizontal="right"/>
    </xf>
    <xf numFmtId="42" fontId="14" fillId="0" borderId="3" xfId="1" applyNumberFormat="1" applyFont="1" applyBorder="1" applyAlignment="1"/>
    <xf numFmtId="42" fontId="14" fillId="0" borderId="7" xfId="1" applyNumberFormat="1" applyFont="1" applyBorder="1" applyAlignment="1"/>
    <xf numFmtId="165" fontId="19" fillId="0" borderId="8" xfId="2" applyNumberFormat="1" applyFont="1" applyBorder="1" applyAlignment="1">
      <alignment horizontal="right"/>
    </xf>
    <xf numFmtId="0" fontId="19" fillId="0" borderId="8" xfId="0" applyFont="1" applyBorder="1"/>
    <xf numFmtId="42" fontId="14" fillId="0" borderId="9" xfId="1" applyNumberFormat="1" applyFont="1" applyBorder="1"/>
    <xf numFmtId="42" fontId="19" fillId="0" borderId="0" xfId="0" applyNumberFormat="1" applyFont="1"/>
    <xf numFmtId="165" fontId="19" fillId="0" borderId="0" xfId="0" applyNumberFormat="1" applyFont="1"/>
    <xf numFmtId="0" fontId="20" fillId="0" borderId="0" xfId="0" applyFont="1"/>
    <xf numFmtId="42" fontId="14" fillId="0" borderId="0" xfId="0" applyNumberFormat="1" applyFont="1"/>
    <xf numFmtId="165" fontId="19" fillId="0" borderId="0" xfId="0" applyNumberFormat="1" applyFont="1" applyAlignment="1">
      <alignment horizontal="right"/>
    </xf>
    <xf numFmtId="42" fontId="14" fillId="0" borderId="0" xfId="1" applyNumberFormat="1" applyFont="1" applyBorder="1"/>
    <xf numFmtId="9" fontId="19" fillId="0" borderId="0" xfId="2" applyFont="1" applyBorder="1" applyAlignment="1">
      <alignment horizontal="right"/>
    </xf>
    <xf numFmtId="0" fontId="4" fillId="0" borderId="0" xfId="0" applyFont="1"/>
    <xf numFmtId="0" fontId="6" fillId="0" borderId="0" xfId="0" applyFont="1"/>
    <xf numFmtId="42" fontId="23" fillId="0" borderId="0" xfId="1" applyNumberFormat="1" applyFont="1" applyBorder="1"/>
    <xf numFmtId="0" fontId="10" fillId="0" borderId="0" xfId="0" applyFont="1"/>
    <xf numFmtId="9" fontId="10" fillId="0" borderId="0" xfId="0" applyNumberFormat="1" applyFont="1" applyAlignment="1">
      <alignment horizontal="right"/>
    </xf>
    <xf numFmtId="0" fontId="10" fillId="0" borderId="11" xfId="0" applyFont="1" applyBorder="1"/>
    <xf numFmtId="166" fontId="14" fillId="0" borderId="0" xfId="0" applyNumberFormat="1" applyFont="1"/>
    <xf numFmtId="0" fontId="17" fillId="0" borderId="1" xfId="0" applyFont="1" applyBorder="1"/>
    <xf numFmtId="0" fontId="4" fillId="0" borderId="2" xfId="0" applyFont="1" applyBorder="1" applyAlignment="1">
      <alignment horizontal="left"/>
    </xf>
    <xf numFmtId="0" fontId="24" fillId="0" borderId="0" xfId="0" applyFont="1"/>
    <xf numFmtId="0" fontId="24" fillId="0" borderId="0" xfId="0" applyFont="1" applyAlignment="1">
      <alignment horizontal="center" vertical="center"/>
    </xf>
    <xf numFmtId="165" fontId="19" fillId="0" borderId="1" xfId="0" applyNumberFormat="1" applyFont="1" applyBorder="1" applyAlignment="1">
      <alignment horizontal="right"/>
    </xf>
    <xf numFmtId="42" fontId="19" fillId="0" borderId="0" xfId="1" applyNumberFormat="1" applyFont="1" applyFill="1" applyBorder="1"/>
    <xf numFmtId="9" fontId="19" fillId="0" borderId="0" xfId="0" applyNumberFormat="1" applyFont="1" applyAlignment="1">
      <alignment horizontal="right"/>
    </xf>
    <xf numFmtId="0" fontId="24" fillId="0" borderId="0" xfId="0" applyFont="1" applyAlignment="1">
      <alignment horizontal="right"/>
    </xf>
    <xf numFmtId="42" fontId="19" fillId="3" borderId="8" xfId="1" applyNumberFormat="1" applyFont="1" applyFill="1" applyBorder="1"/>
    <xf numFmtId="0" fontId="26" fillId="3" borderId="13" xfId="0" applyFont="1" applyFill="1" applyBorder="1"/>
    <xf numFmtId="0" fontId="27" fillId="3" borderId="2" xfId="0" applyFont="1" applyFill="1" applyBorder="1"/>
    <xf numFmtId="0" fontId="30" fillId="0" borderId="0" xfId="0" applyFont="1"/>
    <xf numFmtId="42" fontId="19" fillId="0" borderId="10" xfId="1" applyNumberFormat="1" applyFont="1" applyBorder="1"/>
    <xf numFmtId="0" fontId="30" fillId="0" borderId="11" xfId="0" applyFont="1" applyBorder="1"/>
    <xf numFmtId="165" fontId="19" fillId="0" borderId="12" xfId="0" applyNumberFormat="1" applyFont="1" applyBorder="1" applyAlignment="1">
      <alignment horizontal="right"/>
    </xf>
    <xf numFmtId="0" fontId="14" fillId="0" borderId="0" xfId="0" applyFont="1" applyAlignment="1">
      <alignment horizontal="right"/>
    </xf>
    <xf numFmtId="9" fontId="10" fillId="0" borderId="0" xfId="0" applyNumberFormat="1" applyFont="1"/>
    <xf numFmtId="165" fontId="10" fillId="0" borderId="12" xfId="0" applyNumberFormat="1" applyFont="1" applyBorder="1"/>
    <xf numFmtId="44" fontId="0" fillId="0" borderId="0" xfId="1" applyFont="1" applyFill="1"/>
    <xf numFmtId="0" fontId="23" fillId="0" borderId="0" xfId="0" applyFont="1"/>
    <xf numFmtId="0" fontId="14" fillId="0" borderId="1" xfId="0" applyFont="1" applyBorder="1" applyAlignment="1">
      <alignment horizontal="center"/>
    </xf>
    <xf numFmtId="0" fontId="14" fillId="0" borderId="0" xfId="0" applyFont="1" applyAlignment="1">
      <alignment horizontal="center"/>
    </xf>
    <xf numFmtId="0" fontId="19" fillId="0" borderId="1" xfId="0" applyFont="1" applyBorder="1"/>
    <xf numFmtId="42" fontId="14" fillId="2" borderId="1" xfId="0" applyNumberFormat="1" applyFont="1" applyFill="1" applyBorder="1"/>
    <xf numFmtId="9" fontId="14" fillId="0" borderId="0" xfId="2" applyFont="1" applyProtection="1"/>
    <xf numFmtId="0" fontId="28" fillId="2" borderId="1" xfId="0" applyFont="1" applyFill="1" applyBorder="1" applyAlignment="1">
      <alignment horizontal="left"/>
    </xf>
    <xf numFmtId="0" fontId="28" fillId="2" borderId="6" xfId="0" applyFont="1" applyFill="1" applyBorder="1" applyAlignment="1">
      <alignment horizontal="left"/>
    </xf>
    <xf numFmtId="0" fontId="28" fillId="2" borderId="2" xfId="0" applyFont="1" applyFill="1" applyBorder="1" applyAlignment="1">
      <alignment horizontal="left"/>
    </xf>
    <xf numFmtId="42" fontId="14" fillId="4" borderId="0" xfId="0" applyNumberFormat="1" applyFont="1" applyFill="1"/>
    <xf numFmtId="9" fontId="14" fillId="4" borderId="0" xfId="2" applyFont="1" applyFill="1" applyProtection="1"/>
    <xf numFmtId="0" fontId="19" fillId="4" borderId="0" xfId="0" applyFont="1" applyFill="1"/>
    <xf numFmtId="0" fontId="28" fillId="4" borderId="0" xfId="0" applyFont="1" applyFill="1" applyAlignment="1">
      <alignment horizontal="left"/>
    </xf>
    <xf numFmtId="42" fontId="14" fillId="0" borderId="9" xfId="0" applyNumberFormat="1" applyFont="1" applyBorder="1"/>
    <xf numFmtId="42" fontId="10" fillId="0" borderId="9" xfId="1" applyNumberFormat="1" applyFont="1" applyBorder="1" applyProtection="1"/>
    <xf numFmtId="0" fontId="10" fillId="0" borderId="0" xfId="0" quotePrefix="1" applyFont="1" applyAlignment="1">
      <alignment horizontal="right"/>
    </xf>
    <xf numFmtId="0" fontId="35" fillId="0" borderId="0" xfId="0" applyFont="1"/>
    <xf numFmtId="42" fontId="35" fillId="0" borderId="0" xfId="0" applyNumberFormat="1" applyFont="1"/>
    <xf numFmtId="9" fontId="36" fillId="0" borderId="0" xfId="0" applyNumberFormat="1" applyFont="1" applyAlignment="1">
      <alignment horizontal="center"/>
    </xf>
    <xf numFmtId="42" fontId="14" fillId="0" borderId="1" xfId="0" applyNumberFormat="1" applyFont="1" applyBorder="1" applyAlignment="1">
      <alignment horizontal="center"/>
    </xf>
    <xf numFmtId="42" fontId="14" fillId="0" borderId="0" xfId="0" applyNumberFormat="1" applyFont="1" applyAlignment="1">
      <alignment horizontal="center"/>
    </xf>
    <xf numFmtId="0" fontId="32" fillId="0" borderId="0" xfId="0" applyFont="1"/>
    <xf numFmtId="0" fontId="19" fillId="2" borderId="1" xfId="0" applyFont="1" applyFill="1" applyBorder="1" applyAlignment="1">
      <alignment horizontal="left"/>
    </xf>
    <xf numFmtId="0" fontId="19" fillId="2" borderId="6" xfId="0" applyFont="1" applyFill="1" applyBorder="1" applyAlignment="1">
      <alignment horizontal="left"/>
    </xf>
    <xf numFmtId="0" fontId="19" fillId="2" borderId="2" xfId="0" applyFont="1" applyFill="1" applyBorder="1" applyAlignment="1">
      <alignment horizontal="left"/>
    </xf>
    <xf numFmtId="0" fontId="32" fillId="4" borderId="0" xfId="0" applyFont="1" applyFill="1"/>
    <xf numFmtId="0" fontId="14" fillId="4" borderId="2" xfId="0" applyFont="1" applyFill="1" applyBorder="1" applyAlignment="1">
      <alignment horizontal="left"/>
    </xf>
    <xf numFmtId="0" fontId="19" fillId="4" borderId="0" xfId="0" applyFont="1" applyFill="1" applyAlignment="1">
      <alignment horizontal="left"/>
    </xf>
    <xf numFmtId="0" fontId="0" fillId="4" borderId="0" xfId="0" applyFill="1"/>
    <xf numFmtId="9" fontId="14" fillId="0" borderId="0" xfId="2" applyFont="1" applyBorder="1" applyProtection="1"/>
    <xf numFmtId="166" fontId="10" fillId="0" borderId="9" xfId="1" applyNumberFormat="1" applyFont="1" applyBorder="1" applyProtection="1"/>
    <xf numFmtId="166" fontId="10" fillId="0" borderId="22" xfId="1" applyNumberFormat="1" applyFont="1" applyBorder="1" applyProtection="1"/>
    <xf numFmtId="0" fontId="38" fillId="0" borderId="0" xfId="0" applyFont="1"/>
    <xf numFmtId="0" fontId="39" fillId="0" borderId="0" xfId="0" applyFont="1"/>
    <xf numFmtId="0" fontId="15" fillId="0" borderId="0" xfId="3" applyAlignment="1">
      <alignment wrapText="1"/>
    </xf>
    <xf numFmtId="9" fontId="0" fillId="0" borderId="0" xfId="4" applyFont="1" applyAlignment="1">
      <alignment wrapText="1"/>
    </xf>
    <xf numFmtId="0" fontId="33" fillId="6" borderId="17" xfId="3" applyFont="1" applyFill="1" applyBorder="1" applyAlignment="1">
      <alignment wrapText="1"/>
    </xf>
    <xf numFmtId="0" fontId="12" fillId="6" borderId="17" xfId="3" applyFont="1" applyFill="1" applyBorder="1" applyAlignment="1">
      <alignment wrapText="1"/>
    </xf>
    <xf numFmtId="0" fontId="33" fillId="5" borderId="17" xfId="3" applyFont="1" applyFill="1" applyBorder="1" applyAlignment="1">
      <alignment wrapText="1"/>
    </xf>
    <xf numFmtId="0" fontId="6" fillId="0" borderId="17" xfId="3" applyFont="1" applyBorder="1" applyAlignment="1">
      <alignment horizontal="center" vertical="center" wrapText="1"/>
    </xf>
    <xf numFmtId="0" fontId="6" fillId="8" borderId="17" xfId="3" applyFont="1" applyFill="1" applyBorder="1" applyAlignment="1">
      <alignment horizontal="center" vertical="center" wrapText="1"/>
    </xf>
    <xf numFmtId="0" fontId="32" fillId="5" borderId="17" xfId="3" applyFont="1" applyFill="1" applyBorder="1" applyAlignment="1">
      <alignment horizontal="center" wrapText="1"/>
    </xf>
    <xf numFmtId="0" fontId="32" fillId="8" borderId="17" xfId="3" applyFont="1" applyFill="1" applyBorder="1" applyAlignment="1">
      <alignment horizontal="center" wrapText="1"/>
    </xf>
    <xf numFmtId="0" fontId="32" fillId="8" borderId="4" xfId="3" applyFont="1" applyFill="1" applyBorder="1" applyAlignment="1">
      <alignment horizontal="center" wrapText="1"/>
    </xf>
    <xf numFmtId="0" fontId="32" fillId="6" borderId="17" xfId="3" applyFont="1" applyFill="1" applyBorder="1" applyAlignment="1">
      <alignment horizontal="center" wrapText="1"/>
    </xf>
    <xf numFmtId="0" fontId="32" fillId="6" borderId="3" xfId="3" applyFont="1" applyFill="1" applyBorder="1" applyAlignment="1">
      <alignment horizontal="center" wrapText="1"/>
    </xf>
    <xf numFmtId="0" fontId="32" fillId="7" borderId="20" xfId="3" applyFont="1" applyFill="1" applyBorder="1" applyAlignment="1">
      <alignment horizontal="center" wrapText="1"/>
    </xf>
    <xf numFmtId="0" fontId="0" fillId="0" borderId="0" xfId="0" applyAlignment="1">
      <alignment horizontal="left" wrapText="1"/>
    </xf>
    <xf numFmtId="0" fontId="44" fillId="0" borderId="0" xfId="0" applyFont="1" applyAlignment="1">
      <alignment horizontal="center"/>
    </xf>
    <xf numFmtId="164" fontId="0" fillId="0" borderId="0" xfId="1" applyNumberFormat="1" applyFont="1"/>
    <xf numFmtId="9" fontId="0" fillId="0" borderId="0" xfId="2" applyFont="1"/>
    <xf numFmtId="0" fontId="49" fillId="0" borderId="0" xfId="0" applyFont="1"/>
    <xf numFmtId="0" fontId="0" fillId="0" borderId="0" xfId="0" applyAlignment="1">
      <alignment horizontal="left" indent="1"/>
    </xf>
    <xf numFmtId="164" fontId="0" fillId="0" borderId="1" xfId="1" applyNumberFormat="1" applyFont="1" applyBorder="1"/>
    <xf numFmtId="9" fontId="0" fillId="0" borderId="1" xfId="2" applyFont="1" applyBorder="1"/>
    <xf numFmtId="0" fontId="22" fillId="0" borderId="0" xfId="0" applyFont="1"/>
    <xf numFmtId="42" fontId="0" fillId="0" borderId="0" xfId="0" applyNumberFormat="1"/>
    <xf numFmtId="42" fontId="14" fillId="10" borderId="1" xfId="1" applyNumberFormat="1" applyFont="1" applyFill="1" applyBorder="1"/>
    <xf numFmtId="42" fontId="14" fillId="10" borderId="6" xfId="1" applyNumberFormat="1" applyFont="1" applyFill="1" applyBorder="1"/>
    <xf numFmtId="42" fontId="19" fillId="10" borderId="1" xfId="0" applyNumberFormat="1" applyFont="1" applyFill="1" applyBorder="1"/>
    <xf numFmtId="42" fontId="19" fillId="10" borderId="1" xfId="1" applyNumberFormat="1" applyFont="1" applyFill="1" applyBorder="1"/>
    <xf numFmtId="42" fontId="19" fillId="10" borderId="6" xfId="1" applyNumberFormat="1" applyFont="1" applyFill="1" applyBorder="1"/>
    <xf numFmtId="164" fontId="0" fillId="0" borderId="0" xfId="0" applyNumberFormat="1"/>
    <xf numFmtId="0" fontId="32" fillId="6" borderId="13" xfId="3" applyFont="1" applyFill="1" applyBorder="1" applyAlignment="1">
      <alignment horizontal="center" wrapText="1"/>
    </xf>
    <xf numFmtId="42" fontId="14" fillId="0" borderId="20" xfId="1" applyNumberFormat="1" applyFont="1" applyBorder="1"/>
    <xf numFmtId="164" fontId="28" fillId="3" borderId="14" xfId="0" applyNumberFormat="1" applyFont="1" applyFill="1" applyBorder="1" applyAlignment="1">
      <alignment horizontal="right"/>
    </xf>
    <xf numFmtId="42" fontId="14" fillId="11" borderId="3" xfId="1" applyNumberFormat="1" applyFont="1" applyFill="1" applyBorder="1" applyAlignment="1"/>
    <xf numFmtId="42" fontId="14" fillId="11" borderId="17" xfId="0" applyNumberFormat="1" applyFont="1" applyFill="1" applyBorder="1"/>
    <xf numFmtId="42" fontId="14" fillId="12" borderId="0" xfId="0" applyNumberFormat="1" applyFont="1" applyFill="1"/>
    <xf numFmtId="0" fontId="0" fillId="0" borderId="1" xfId="0" applyBorder="1"/>
    <xf numFmtId="0" fontId="0" fillId="0" borderId="1" xfId="0" applyBorder="1" applyAlignment="1">
      <alignment horizontal="left" indent="1"/>
    </xf>
    <xf numFmtId="164" fontId="0" fillId="11" borderId="1" xfId="1" applyNumberFormat="1" applyFont="1" applyFill="1" applyBorder="1"/>
    <xf numFmtId="0" fontId="44" fillId="0" borderId="0" xfId="0" applyFont="1"/>
    <xf numFmtId="164" fontId="44" fillId="0" borderId="0" xfId="1" applyNumberFormat="1" applyFont="1"/>
    <xf numFmtId="9" fontId="44" fillId="0" borderId="0" xfId="2" applyFont="1"/>
    <xf numFmtId="0" fontId="16" fillId="0" borderId="1" xfId="0" applyFont="1" applyBorder="1" applyAlignment="1">
      <alignment horizontal="center" vertical="center"/>
    </xf>
    <xf numFmtId="165" fontId="19" fillId="0" borderId="0" xfId="2" applyNumberFormat="1" applyFont="1" applyBorder="1" applyAlignment="1">
      <alignment horizontal="right"/>
    </xf>
    <xf numFmtId="42" fontId="55" fillId="0" borderId="0" xfId="0" applyNumberFormat="1" applyFont="1" applyAlignment="1">
      <alignment vertical="center" wrapText="1"/>
    </xf>
    <xf numFmtId="0" fontId="56" fillId="0" borderId="0" xfId="0" applyFont="1" applyAlignment="1">
      <alignment horizontal="center" wrapText="1"/>
    </xf>
    <xf numFmtId="42" fontId="10" fillId="0" borderId="24" xfId="0" applyNumberFormat="1" applyFont="1" applyBorder="1"/>
    <xf numFmtId="42" fontId="10" fillId="0" borderId="8" xfId="0" applyNumberFormat="1" applyFont="1" applyBorder="1"/>
    <xf numFmtId="165" fontId="10" fillId="0" borderId="0" xfId="2" applyNumberFormat="1" applyFont="1" applyBorder="1"/>
    <xf numFmtId="164" fontId="0" fillId="0" borderId="0" xfId="1" applyNumberFormat="1" applyFont="1" applyBorder="1"/>
    <xf numFmtId="9" fontId="0" fillId="0" borderId="0" xfId="2" applyFont="1" applyBorder="1"/>
    <xf numFmtId="164" fontId="0" fillId="0" borderId="6" xfId="1" applyNumberFormat="1" applyFont="1" applyBorder="1"/>
    <xf numFmtId="0" fontId="7" fillId="0" borderId="0" xfId="0" applyFont="1" applyAlignment="1">
      <alignment horizontal="center" wrapText="1"/>
    </xf>
    <xf numFmtId="49" fontId="7" fillId="0" borderId="0" xfId="0" applyNumberFormat="1" applyFont="1" applyAlignment="1">
      <alignment horizontal="center" wrapText="1"/>
    </xf>
    <xf numFmtId="0" fontId="4" fillId="0" borderId="0" xfId="0" applyFont="1" applyAlignment="1">
      <alignment wrapText="1"/>
    </xf>
    <xf numFmtId="0" fontId="7" fillId="0" borderId="0" xfId="0" applyFont="1" applyAlignment="1">
      <alignment horizontal="left"/>
    </xf>
    <xf numFmtId="164" fontId="4" fillId="0" borderId="0" xfId="1" applyNumberFormat="1" applyFont="1" applyFill="1" applyBorder="1" applyAlignment="1"/>
    <xf numFmtId="0" fontId="7" fillId="0" borderId="28" xfId="0" applyFont="1" applyBorder="1"/>
    <xf numFmtId="0" fontId="4" fillId="0" borderId="28" xfId="0" applyFont="1" applyBorder="1" applyAlignment="1">
      <alignment wrapText="1"/>
    </xf>
    <xf numFmtId="0" fontId="36" fillId="0" borderId="0" xfId="0" applyFont="1" applyAlignment="1">
      <alignment horizontal="right"/>
    </xf>
    <xf numFmtId="49" fontId="0" fillId="0" borderId="0" xfId="0" applyNumberFormat="1"/>
    <xf numFmtId="49" fontId="5" fillId="0" borderId="0" xfId="0" applyNumberFormat="1" applyFont="1"/>
    <xf numFmtId="164" fontId="10" fillId="0" borderId="3" xfId="1" applyNumberFormat="1" applyFont="1" applyBorder="1" applyAlignment="1" applyProtection="1">
      <alignment vertical="center"/>
    </xf>
    <xf numFmtId="0" fontId="23" fillId="0" borderId="21" xfId="0" applyFont="1" applyBorder="1" applyAlignment="1">
      <alignment vertical="center" wrapText="1"/>
    </xf>
    <xf numFmtId="0" fontId="23" fillId="0" borderId="0" xfId="0" applyFont="1" applyAlignment="1">
      <alignment vertical="top" wrapText="1"/>
    </xf>
    <xf numFmtId="49" fontId="14" fillId="0" borderId="0" xfId="0" applyNumberFormat="1" applyFont="1" applyAlignment="1">
      <alignment horizontal="center"/>
    </xf>
    <xf numFmtId="49" fontId="14" fillId="0" borderId="0" xfId="2" applyNumberFormat="1" applyFont="1" applyProtection="1"/>
    <xf numFmtId="42" fontId="14" fillId="2" borderId="0" xfId="0" applyNumberFormat="1" applyFont="1" applyFill="1"/>
    <xf numFmtId="165" fontId="14" fillId="0" borderId="17" xfId="2" applyNumberFormat="1" applyFont="1" applyBorder="1" applyProtection="1"/>
    <xf numFmtId="49" fontId="14" fillId="0" borderId="0" xfId="2" applyNumberFormat="1" applyFont="1" applyAlignment="1" applyProtection="1">
      <alignment vertical="top"/>
    </xf>
    <xf numFmtId="49" fontId="14" fillId="0" borderId="0" xfId="0" applyNumberFormat="1" applyFont="1"/>
    <xf numFmtId="49" fontId="14" fillId="4" borderId="0" xfId="2" applyNumberFormat="1" applyFont="1" applyFill="1" applyProtection="1"/>
    <xf numFmtId="165" fontId="14" fillId="0" borderId="0" xfId="2" applyNumberFormat="1" applyFont="1" applyProtection="1"/>
    <xf numFmtId="49" fontId="37" fillId="0" borderId="0" xfId="0" applyNumberFormat="1" applyFont="1" applyAlignment="1">
      <alignment wrapText="1"/>
    </xf>
    <xf numFmtId="0" fontId="37" fillId="0" borderId="0" xfId="0" applyFont="1" applyAlignment="1">
      <alignment wrapText="1"/>
    </xf>
    <xf numFmtId="0" fontId="40" fillId="5" borderId="6" xfId="3" applyFont="1" applyFill="1" applyBorder="1" applyAlignment="1">
      <alignment horizontal="left" vertical="top" wrapText="1"/>
    </xf>
    <xf numFmtId="0" fontId="31" fillId="5" borderId="20" xfId="3" applyFont="1" applyFill="1" applyBorder="1" applyAlignment="1">
      <alignment horizontal="center" vertical="top" wrapText="1"/>
    </xf>
    <xf numFmtId="0" fontId="15" fillId="0" borderId="0" xfId="3" applyAlignment="1">
      <alignment horizontal="center" wrapText="1"/>
    </xf>
    <xf numFmtId="0" fontId="31" fillId="5" borderId="20" xfId="3" applyFont="1" applyFill="1" applyBorder="1" applyAlignment="1">
      <alignment horizontal="left" vertical="top" wrapText="1"/>
    </xf>
    <xf numFmtId="0" fontId="51" fillId="5" borderId="2" xfId="3" applyFont="1" applyFill="1" applyBorder="1" applyAlignment="1">
      <alignment horizontal="left" vertical="top" wrapText="1"/>
    </xf>
    <xf numFmtId="0" fontId="31" fillId="5" borderId="29" xfId="3" applyFont="1" applyFill="1" applyBorder="1" applyAlignment="1">
      <alignment horizontal="left" vertical="top" wrapText="1"/>
    </xf>
    <xf numFmtId="0" fontId="40" fillId="5" borderId="2" xfId="3" applyFont="1" applyFill="1" applyBorder="1" applyAlignment="1">
      <alignment horizontal="left" vertical="top" wrapText="1"/>
    </xf>
    <xf numFmtId="0" fontId="31" fillId="5" borderId="29" xfId="3" applyFont="1" applyFill="1" applyBorder="1" applyAlignment="1">
      <alignment horizontal="center" vertical="top" wrapText="1"/>
    </xf>
    <xf numFmtId="0" fontId="15" fillId="0" borderId="3" xfId="3" applyBorder="1" applyAlignment="1">
      <alignment horizontal="left" wrapText="1"/>
    </xf>
    <xf numFmtId="0" fontId="15" fillId="0" borderId="6" xfId="3" applyBorder="1" applyAlignment="1">
      <alignment horizontal="left" wrapText="1"/>
    </xf>
    <xf numFmtId="0" fontId="15" fillId="0" borderId="21" xfId="3" applyBorder="1" applyAlignment="1">
      <alignment horizontal="left" wrapText="1"/>
    </xf>
    <xf numFmtId="0" fontId="0" fillId="0" borderId="0" xfId="0" applyAlignment="1">
      <alignment horizontal="right"/>
    </xf>
    <xf numFmtId="0" fontId="8" fillId="0" borderId="0" xfId="0" applyFont="1" applyAlignment="1">
      <alignment horizontal="center" wrapText="1"/>
    </xf>
    <xf numFmtId="0" fontId="61" fillId="0" borderId="0" xfId="0" applyFont="1" applyAlignment="1">
      <alignment horizontal="right"/>
    </xf>
    <xf numFmtId="0" fontId="58" fillId="0" borderId="0" xfId="0" applyFont="1" applyAlignment="1">
      <alignment wrapText="1"/>
    </xf>
    <xf numFmtId="0" fontId="61" fillId="0" borderId="0" xfId="0" applyFont="1"/>
    <xf numFmtId="0" fontId="58" fillId="0" borderId="0" xfId="0" applyFont="1"/>
    <xf numFmtId="0" fontId="24" fillId="0" borderId="0" xfId="0" applyFont="1" applyAlignment="1">
      <alignment horizontal="center"/>
    </xf>
    <xf numFmtId="0" fontId="42" fillId="0" borderId="0" xfId="3" applyFont="1" applyAlignment="1">
      <alignment horizontal="left" wrapText="1"/>
    </xf>
    <xf numFmtId="165" fontId="19" fillId="0" borderId="0" xfId="2" applyNumberFormat="1" applyFont="1"/>
    <xf numFmtId="0" fontId="17" fillId="0" borderId="0" xfId="0" applyFont="1" applyAlignment="1">
      <alignment horizontal="right"/>
    </xf>
    <xf numFmtId="0" fontId="24" fillId="0" borderId="1" xfId="0" applyFont="1" applyBorder="1" applyAlignment="1">
      <alignment horizontal="center" vertical="center"/>
    </xf>
    <xf numFmtId="0" fontId="17" fillId="0" borderId="1" xfId="0" applyFont="1" applyBorder="1" applyAlignment="1">
      <alignment horizontal="right"/>
    </xf>
    <xf numFmtId="42" fontId="19" fillId="0" borderId="1" xfId="1" applyNumberFormat="1" applyFont="1" applyBorder="1"/>
    <xf numFmtId="164" fontId="4" fillId="11" borderId="17" xfId="1" applyNumberFormat="1" applyFont="1" applyFill="1" applyBorder="1" applyAlignment="1"/>
    <xf numFmtId="42" fontId="55" fillId="0" borderId="0" xfId="0" applyNumberFormat="1" applyFont="1" applyAlignment="1">
      <alignment horizontal="center" vertical="center" wrapText="1"/>
    </xf>
    <xf numFmtId="165" fontId="44" fillId="0" borderId="0" xfId="2" applyNumberFormat="1" applyFont="1" applyBorder="1" applyAlignment="1"/>
    <xf numFmtId="165" fontId="44" fillId="0" borderId="20" xfId="2" applyNumberFormat="1" applyFont="1" applyBorder="1" applyAlignment="1"/>
    <xf numFmtId="42" fontId="48" fillId="0" borderId="10" xfId="0" applyNumberFormat="1" applyFont="1" applyBorder="1"/>
    <xf numFmtId="42" fontId="39" fillId="0" borderId="0" xfId="0" applyNumberFormat="1" applyFont="1"/>
    <xf numFmtId="42" fontId="39" fillId="0" borderId="1" xfId="0" applyNumberFormat="1" applyFont="1" applyBorder="1"/>
    <xf numFmtId="165" fontId="39" fillId="0" borderId="0" xfId="2" applyNumberFormat="1" applyFont="1"/>
    <xf numFmtId="165" fontId="53" fillId="0" borderId="0" xfId="2" applyNumberFormat="1" applyFont="1" applyAlignment="1">
      <alignment vertical="center" wrapText="1" shrinkToFit="1"/>
    </xf>
    <xf numFmtId="165" fontId="10" fillId="0" borderId="0" xfId="0" applyNumberFormat="1" applyFont="1" applyAlignment="1">
      <alignment horizontal="right"/>
    </xf>
    <xf numFmtId="0" fontId="63" fillId="0" borderId="21" xfId="0" applyFont="1" applyBorder="1" applyAlignment="1">
      <alignment vertical="center" wrapText="1"/>
    </xf>
    <xf numFmtId="14" fontId="0" fillId="0" borderId="1" xfId="0" applyNumberFormat="1" applyBorder="1"/>
    <xf numFmtId="164" fontId="44" fillId="0" borderId="20" xfId="0" applyNumberFormat="1" applyFont="1" applyBorder="1"/>
    <xf numFmtId="14" fontId="31" fillId="5" borderId="17" xfId="3" applyNumberFormat="1" applyFont="1" applyFill="1" applyBorder="1" applyAlignment="1">
      <alignment horizontal="center" wrapText="1"/>
    </xf>
    <xf numFmtId="0" fontId="19" fillId="4" borderId="0" xfId="3" applyFont="1" applyFill="1" applyAlignment="1">
      <alignment vertical="center" wrapText="1"/>
    </xf>
    <xf numFmtId="0" fontId="42" fillId="4" borderId="0" xfId="3" applyFont="1" applyFill="1" applyAlignment="1">
      <alignment horizontal="left" wrapText="1"/>
    </xf>
    <xf numFmtId="166" fontId="33" fillId="5" borderId="17" xfId="3" applyNumberFormat="1" applyFont="1" applyFill="1" applyBorder="1" applyAlignment="1">
      <alignment horizontal="center" wrapText="1"/>
    </xf>
    <xf numFmtId="0" fontId="2" fillId="0" borderId="0" xfId="0" applyFont="1" applyAlignment="1">
      <alignment wrapText="1"/>
    </xf>
    <xf numFmtId="164" fontId="23" fillId="0" borderId="17" xfId="1" applyNumberFormat="1" applyFont="1" applyFill="1" applyBorder="1" applyAlignment="1"/>
    <xf numFmtId="165" fontId="19" fillId="0" borderId="1" xfId="2" applyNumberFormat="1" applyFont="1" applyFill="1" applyBorder="1" applyAlignment="1">
      <alignment horizontal="right"/>
    </xf>
    <xf numFmtId="165" fontId="19" fillId="0" borderId="0" xfId="2" applyNumberFormat="1" applyFont="1" applyFill="1" applyBorder="1" applyAlignment="1">
      <alignment horizontal="right"/>
    </xf>
    <xf numFmtId="42" fontId="14" fillId="0" borderId="0" xfId="1" applyNumberFormat="1" applyFont="1" applyFill="1" applyBorder="1"/>
    <xf numFmtId="42" fontId="23" fillId="0" borderId="0" xfId="1" applyNumberFormat="1" applyFont="1" applyFill="1" applyBorder="1"/>
    <xf numFmtId="42" fontId="14" fillId="0" borderId="0" xfId="1" applyNumberFormat="1" applyFont="1" applyFill="1" applyBorder="1" applyAlignment="1"/>
    <xf numFmtId="0" fontId="33" fillId="0" borderId="1" xfId="0" applyFont="1" applyBorder="1"/>
    <xf numFmtId="0" fontId="10" fillId="0" borderId="1" xfId="0" applyFont="1" applyBorder="1"/>
    <xf numFmtId="0" fontId="15" fillId="0" borderId="1" xfId="0" applyFont="1" applyBorder="1"/>
    <xf numFmtId="0" fontId="16" fillId="0" borderId="1" xfId="0" applyFont="1" applyBorder="1"/>
    <xf numFmtId="42" fontId="14" fillId="0" borderId="1" xfId="1" applyNumberFormat="1" applyFont="1" applyFill="1" applyBorder="1" applyAlignment="1"/>
    <xf numFmtId="0" fontId="10" fillId="0" borderId="0" xfId="0" applyFont="1" applyAlignment="1">
      <alignment wrapText="1"/>
    </xf>
    <xf numFmtId="0" fontId="19" fillId="0" borderId="0" xfId="0" applyFont="1" applyAlignment="1">
      <alignment horizontal="right"/>
    </xf>
    <xf numFmtId="0" fontId="65" fillId="0" borderId="0" xfId="0" applyFont="1"/>
    <xf numFmtId="0" fontId="8" fillId="0" borderId="0" xfId="0" applyFont="1" applyAlignment="1">
      <alignment wrapText="1"/>
    </xf>
    <xf numFmtId="42" fontId="14" fillId="13" borderId="0" xfId="1" applyNumberFormat="1" applyFont="1" applyFill="1" applyBorder="1"/>
    <xf numFmtId="0" fontId="19" fillId="13" borderId="1" xfId="0" applyFont="1" applyFill="1" applyBorder="1"/>
    <xf numFmtId="42" fontId="14" fillId="13" borderId="20" xfId="1" applyNumberFormat="1" applyFont="1" applyFill="1" applyBorder="1"/>
    <xf numFmtId="164" fontId="19" fillId="13" borderId="20" xfId="1" applyNumberFormat="1" applyFont="1" applyFill="1" applyBorder="1" applyAlignment="1">
      <alignment horizontal="right"/>
    </xf>
    <xf numFmtId="0" fontId="16" fillId="0" borderId="0" xfId="0" applyFont="1" applyAlignment="1">
      <alignment horizontal="center" vertical="center"/>
    </xf>
    <xf numFmtId="165" fontId="39" fillId="0" borderId="0" xfId="2" applyNumberFormat="1" applyFont="1" applyBorder="1"/>
    <xf numFmtId="165" fontId="53" fillId="0" borderId="0" xfId="2" applyNumberFormat="1" applyFont="1" applyBorder="1" applyAlignment="1">
      <alignment vertical="center" wrapText="1" shrinkToFit="1"/>
    </xf>
    <xf numFmtId="42" fontId="48" fillId="0" borderId="0" xfId="0" applyNumberFormat="1" applyFont="1"/>
    <xf numFmtId="0" fontId="6" fillId="0" borderId="0" xfId="0" applyFont="1" applyAlignment="1">
      <alignment wrapText="1"/>
    </xf>
    <xf numFmtId="164" fontId="10" fillId="10" borderId="17" xfId="1" applyNumberFormat="1" applyFont="1" applyFill="1" applyBorder="1" applyAlignment="1" applyProtection="1">
      <alignment wrapText="1"/>
    </xf>
    <xf numFmtId="0" fontId="16" fillId="11" borderId="1" xfId="0" applyFont="1" applyFill="1" applyBorder="1"/>
    <xf numFmtId="42" fontId="14" fillId="11" borderId="0" xfId="1" applyNumberFormat="1" applyFont="1" applyFill="1" applyBorder="1"/>
    <xf numFmtId="42" fontId="14" fillId="11" borderId="1" xfId="1" applyNumberFormat="1" applyFont="1" applyFill="1" applyBorder="1"/>
    <xf numFmtId="0" fontId="48" fillId="14" borderId="0" xfId="0" applyFont="1" applyFill="1"/>
    <xf numFmtId="0" fontId="0" fillId="14" borderId="0" xfId="0" applyFill="1"/>
    <xf numFmtId="164" fontId="0" fillId="14" borderId="0" xfId="1" applyNumberFormat="1" applyFont="1" applyFill="1"/>
    <xf numFmtId="164" fontId="0" fillId="14" borderId="0" xfId="1" applyNumberFormat="1" applyFont="1" applyFill="1" applyAlignment="1">
      <alignment wrapText="1"/>
    </xf>
    <xf numFmtId="9" fontId="0" fillId="14" borderId="0" xfId="2" applyFont="1" applyFill="1"/>
    <xf numFmtId="0" fontId="48" fillId="12" borderId="0" xfId="0" applyFont="1" applyFill="1"/>
    <xf numFmtId="0" fontId="0" fillId="12" borderId="0" xfId="0" applyFill="1"/>
    <xf numFmtId="164" fontId="0" fillId="12" borderId="0" xfId="1" applyNumberFormat="1" applyFont="1" applyFill="1"/>
    <xf numFmtId="9" fontId="0" fillId="12" borderId="0" xfId="2" applyFont="1" applyFill="1"/>
    <xf numFmtId="0" fontId="0" fillId="10" borderId="0" xfId="0" applyFill="1" applyAlignment="1">
      <alignment horizontal="right"/>
    </xf>
    <xf numFmtId="9" fontId="72" fillId="0" borderId="0" xfId="0" applyNumberFormat="1" applyFont="1" applyAlignment="1">
      <alignment horizontal="right" wrapText="1"/>
    </xf>
    <xf numFmtId="0" fontId="53" fillId="0" borderId="0" xfId="0" applyFont="1" applyAlignment="1">
      <alignment vertical="center" wrapText="1"/>
    </xf>
    <xf numFmtId="44" fontId="28" fillId="0" borderId="0" xfId="0" applyNumberFormat="1" applyFont="1" applyAlignment="1">
      <alignment horizontal="left"/>
    </xf>
    <xf numFmtId="0" fontId="28" fillId="0" borderId="0" xfId="0" applyFont="1"/>
    <xf numFmtId="0" fontId="50" fillId="0" borderId="0" xfId="0" applyFont="1" applyAlignment="1">
      <alignment horizontal="right"/>
    </xf>
    <xf numFmtId="164" fontId="28" fillId="0" borderId="0" xfId="1" applyNumberFormat="1" applyFont="1" applyFill="1" applyBorder="1" applyAlignment="1">
      <alignment horizontal="left"/>
    </xf>
    <xf numFmtId="0" fontId="26" fillId="13" borderId="18" xfId="0" applyFont="1" applyFill="1" applyBorder="1" applyAlignment="1">
      <alignment horizontal="left"/>
    </xf>
    <xf numFmtId="0" fontId="5" fillId="13" borderId="1" xfId="0" applyFont="1" applyFill="1" applyBorder="1"/>
    <xf numFmtId="164" fontId="28" fillId="13" borderId="19" xfId="1" applyNumberFormat="1" applyFont="1" applyFill="1" applyBorder="1" applyAlignment="1">
      <alignment horizontal="right"/>
    </xf>
    <xf numFmtId="0" fontId="33" fillId="0" borderId="1" xfId="0" applyFont="1" applyBorder="1" applyAlignment="1">
      <alignment horizontal="center" vertical="center"/>
    </xf>
    <xf numFmtId="0" fontId="33" fillId="0" borderId="23" xfId="0" applyFont="1" applyBorder="1" applyAlignment="1">
      <alignment horizontal="center" vertical="center"/>
    </xf>
    <xf numFmtId="0" fontId="63" fillId="0" borderId="17" xfId="3" applyFont="1" applyBorder="1" applyAlignment="1">
      <alignment horizontal="center" vertical="center" wrapText="1"/>
    </xf>
    <xf numFmtId="0" fontId="74" fillId="0" borderId="0" xfId="0" applyFont="1" applyAlignment="1">
      <alignment wrapText="1"/>
    </xf>
    <xf numFmtId="0" fontId="0" fillId="0" borderId="0" xfId="0" applyAlignment="1">
      <alignment wrapText="1"/>
    </xf>
    <xf numFmtId="0" fontId="0" fillId="4" borderId="0" xfId="0" applyFill="1" applyAlignment="1">
      <alignment wrapText="1"/>
    </xf>
    <xf numFmtId="0" fontId="0" fillId="0" borderId="17" xfId="0" applyBorder="1" applyAlignment="1">
      <alignment horizontal="center" vertical="center" wrapText="1"/>
    </xf>
    <xf numFmtId="0" fontId="73" fillId="15" borderId="17" xfId="5" applyBorder="1" applyAlignment="1">
      <alignment horizontal="center" vertical="center" wrapText="1"/>
    </xf>
    <xf numFmtId="0" fontId="7" fillId="0" borderId="0" xfId="0" applyFont="1" applyAlignment="1">
      <alignment horizontal="right"/>
    </xf>
    <xf numFmtId="0" fontId="19" fillId="0" borderId="0" xfId="0" applyFont="1" applyAlignment="1">
      <alignment horizontal="center"/>
    </xf>
    <xf numFmtId="0" fontId="14" fillId="0" borderId="0" xfId="0" applyFont="1" applyAlignment="1">
      <alignment horizontal="left"/>
    </xf>
    <xf numFmtId="0" fontId="14" fillId="2" borderId="1" xfId="0" applyFont="1" applyFill="1" applyBorder="1" applyAlignment="1">
      <alignment horizontal="left"/>
    </xf>
    <xf numFmtId="0" fontId="14" fillId="4" borderId="0" xfId="0" applyFont="1" applyFill="1" applyAlignment="1">
      <alignment horizontal="left"/>
    </xf>
    <xf numFmtId="0" fontId="0" fillId="0" borderId="17" xfId="0" quotePrefix="1" applyBorder="1" applyAlignment="1">
      <alignment horizontal="left" vertical="center" wrapText="1"/>
    </xf>
    <xf numFmtId="0" fontId="44" fillId="0" borderId="0" xfId="0" applyFont="1" applyAlignment="1">
      <alignment horizontal="center" wrapText="1"/>
    </xf>
    <xf numFmtId="3" fontId="10" fillId="10" borderId="17" xfId="0" applyNumberFormat="1" applyFont="1" applyFill="1" applyBorder="1" applyAlignment="1">
      <alignment horizontal="right"/>
    </xf>
    <xf numFmtId="14" fontId="19" fillId="0" borderId="0" xfId="0" applyNumberFormat="1" applyFont="1"/>
    <xf numFmtId="14" fontId="19" fillId="0" borderId="1" xfId="0" applyNumberFormat="1" applyFont="1" applyBorder="1"/>
    <xf numFmtId="0" fontId="10" fillId="4" borderId="0" xfId="0" applyFont="1" applyFill="1" applyAlignment="1">
      <alignment wrapText="1"/>
    </xf>
    <xf numFmtId="0" fontId="19" fillId="0" borderId="2" xfId="0" applyFont="1" applyBorder="1"/>
    <xf numFmtId="14" fontId="19" fillId="0" borderId="0" xfId="0" applyNumberFormat="1" applyFont="1" applyAlignment="1">
      <alignment horizontal="left"/>
    </xf>
    <xf numFmtId="14" fontId="0" fillId="10" borderId="0" xfId="0" applyNumberFormat="1" applyFill="1" applyAlignment="1">
      <alignment horizontal="right"/>
    </xf>
    <xf numFmtId="0" fontId="14" fillId="0" borderId="1" xfId="0" applyFont="1" applyBorder="1"/>
    <xf numFmtId="0" fontId="14" fillId="0" borderId="2" xfId="0" applyFont="1" applyBorder="1"/>
    <xf numFmtId="42" fontId="14" fillId="0" borderId="2" xfId="1" applyNumberFormat="1" applyFont="1" applyFill="1" applyBorder="1" applyAlignment="1"/>
    <xf numFmtId="42" fontId="14" fillId="13" borderId="2" xfId="1" applyNumberFormat="1" applyFont="1" applyFill="1" applyBorder="1"/>
    <xf numFmtId="42" fontId="14" fillId="11" borderId="0" xfId="1" applyNumberFormat="1" applyFont="1" applyFill="1" applyBorder="1" applyAlignment="1"/>
    <xf numFmtId="0" fontId="14" fillId="0" borderId="2" xfId="0" applyFont="1" applyBorder="1" applyAlignment="1">
      <alignment horizontal="left"/>
    </xf>
    <xf numFmtId="166" fontId="19" fillId="0" borderId="0" xfId="0" applyNumberFormat="1" applyFont="1"/>
    <xf numFmtId="166" fontId="19" fillId="0" borderId="0" xfId="2" applyNumberFormat="1" applyFont="1" applyFill="1" applyBorder="1" applyAlignment="1">
      <alignment horizontal="right"/>
    </xf>
    <xf numFmtId="0" fontId="19" fillId="13" borderId="2" xfId="0" applyFont="1" applyFill="1" applyBorder="1"/>
    <xf numFmtId="0" fontId="19" fillId="11" borderId="0" xfId="0" applyFont="1" applyFill="1"/>
    <xf numFmtId="42" fontId="19" fillId="11" borderId="1" xfId="0" applyNumberFormat="1" applyFont="1" applyFill="1" applyBorder="1"/>
    <xf numFmtId="0" fontId="80" fillId="0" borderId="0" xfId="0" applyFont="1" applyAlignment="1">
      <alignment vertical="center" wrapText="1"/>
    </xf>
    <xf numFmtId="44" fontId="14" fillId="13" borderId="2" xfId="1" applyFont="1" applyFill="1" applyBorder="1"/>
    <xf numFmtId="0" fontId="34" fillId="0" borderId="1" xfId="0" applyFont="1" applyBorder="1" applyAlignment="1">
      <alignment wrapText="1"/>
    </xf>
    <xf numFmtId="0" fontId="78" fillId="0" borderId="0" xfId="0" applyFont="1" applyAlignment="1">
      <alignment horizontal="left" wrapText="1"/>
    </xf>
    <xf numFmtId="0" fontId="79" fillId="0" borderId="0" xfId="0" applyFont="1" applyAlignment="1">
      <alignment horizontal="left" wrapText="1"/>
    </xf>
    <xf numFmtId="0" fontId="53" fillId="0" borderId="0" xfId="0" applyFont="1" applyAlignment="1">
      <alignment horizontal="left" wrapText="1"/>
    </xf>
    <xf numFmtId="0" fontId="71" fillId="0" borderId="0" xfId="0" applyFont="1" applyAlignment="1">
      <alignment horizontal="left" wrapText="1"/>
    </xf>
    <xf numFmtId="0" fontId="2" fillId="0" borderId="0" xfId="0" applyFont="1" applyAlignment="1">
      <alignment horizontal="left" wrapText="1"/>
    </xf>
    <xf numFmtId="0" fontId="10" fillId="10" borderId="1" xfId="0" applyFont="1" applyFill="1" applyBorder="1" applyAlignment="1">
      <alignment horizontal="left" wrapText="1"/>
    </xf>
    <xf numFmtId="0" fontId="6" fillId="0" borderId="0" xfId="0" applyFont="1" applyAlignment="1">
      <alignment horizontal="left" wrapText="1"/>
    </xf>
    <xf numFmtId="0" fontId="23" fillId="10" borderId="1" xfId="0" applyFont="1" applyFill="1" applyBorder="1" applyAlignment="1">
      <alignment horizontal="left" wrapText="1"/>
    </xf>
    <xf numFmtId="0" fontId="61" fillId="0" borderId="0" xfId="0" applyFont="1" applyAlignment="1">
      <alignment horizontal="left"/>
    </xf>
    <xf numFmtId="0" fontId="52" fillId="0" borderId="0" xfId="0" applyFont="1" applyAlignment="1">
      <alignment horizontal="left" wrapText="1"/>
    </xf>
    <xf numFmtId="0" fontId="27" fillId="0" borderId="0" xfId="0" applyFont="1" applyAlignment="1">
      <alignment horizontal="left" wrapText="1"/>
    </xf>
    <xf numFmtId="0" fontId="8" fillId="0" borderId="1" xfId="0" applyFont="1" applyBorder="1" applyAlignment="1">
      <alignment horizontal="center" wrapText="1"/>
    </xf>
    <xf numFmtId="0" fontId="8" fillId="0" borderId="1" xfId="0" applyFont="1" applyBorder="1" applyAlignment="1">
      <alignment horizontal="center"/>
    </xf>
    <xf numFmtId="0" fontId="17" fillId="0" borderId="0" xfId="0" applyFont="1" applyAlignment="1">
      <alignment horizontal="left"/>
    </xf>
    <xf numFmtId="0" fontId="23" fillId="0" borderId="2" xfId="0" applyFont="1" applyBorder="1" applyAlignment="1">
      <alignment horizontal="center"/>
    </xf>
    <xf numFmtId="0" fontId="5" fillId="0" borderId="2" xfId="0" applyFont="1" applyBorder="1"/>
    <xf numFmtId="0" fontId="19" fillId="0" borderId="0" xfId="0" applyFont="1" applyAlignment="1">
      <alignment horizontal="center"/>
    </xf>
    <xf numFmtId="0" fontId="17" fillId="0" borderId="0" xfId="0" applyFont="1" applyAlignment="1">
      <alignment horizontal="center"/>
    </xf>
    <xf numFmtId="0" fontId="16" fillId="0" borderId="0" xfId="0" applyFont="1" applyAlignment="1">
      <alignment horizontal="center" vertical="center"/>
    </xf>
    <xf numFmtId="42" fontId="55" fillId="0" borderId="0" xfId="0" applyNumberFormat="1" applyFont="1" applyAlignment="1">
      <alignment horizontal="left" vertical="center" wrapText="1"/>
    </xf>
    <xf numFmtId="0" fontId="8" fillId="13" borderId="0" xfId="0" applyFont="1" applyFill="1" applyAlignment="1">
      <alignment horizontal="center" wrapText="1"/>
    </xf>
    <xf numFmtId="42" fontId="39" fillId="13" borderId="10" xfId="0" applyNumberFormat="1" applyFont="1" applyFill="1" applyBorder="1" applyAlignment="1">
      <alignment horizontal="center"/>
    </xf>
    <xf numFmtId="0" fontId="39" fillId="13" borderId="12" xfId="0" applyFont="1" applyFill="1" applyBorder="1" applyAlignment="1">
      <alignment horizontal="center"/>
    </xf>
    <xf numFmtId="0" fontId="14" fillId="0" borderId="0" xfId="0" applyFont="1" applyAlignment="1">
      <alignment horizontal="left"/>
    </xf>
    <xf numFmtId="0" fontId="23" fillId="10" borderId="0" xfId="0" applyFont="1" applyFill="1" applyAlignment="1">
      <alignment horizontal="left" wrapText="1"/>
    </xf>
    <xf numFmtId="0" fontId="67" fillId="0" borderId="0" xfId="0" applyFont="1" applyAlignment="1">
      <alignment horizontal="left" wrapText="1"/>
    </xf>
    <xf numFmtId="0" fontId="14" fillId="2" borderId="1" xfId="0" applyFont="1" applyFill="1" applyBorder="1" applyAlignment="1">
      <alignment horizontal="left"/>
    </xf>
    <xf numFmtId="0" fontId="19" fillId="0" borderId="0" xfId="0" applyFont="1" applyAlignment="1">
      <alignment horizontal="right" vertical="top" wrapText="1"/>
    </xf>
    <xf numFmtId="0" fontId="10" fillId="0" borderId="0" xfId="0" applyFont="1" applyAlignment="1">
      <alignment horizontal="left" vertical="center" wrapText="1"/>
    </xf>
    <xf numFmtId="0" fontId="36" fillId="0" borderId="0" xfId="0" applyFont="1" applyAlignment="1">
      <alignment horizontal="left" vertical="center" wrapText="1"/>
    </xf>
    <xf numFmtId="0" fontId="14" fillId="2" borderId="6" xfId="0" applyFont="1" applyFill="1" applyBorder="1" applyAlignment="1">
      <alignment horizontal="left"/>
    </xf>
    <xf numFmtId="0" fontId="14" fillId="2" borderId="2" xfId="0" applyFont="1" applyFill="1" applyBorder="1" applyAlignment="1">
      <alignment horizontal="left"/>
    </xf>
    <xf numFmtId="0" fontId="23" fillId="0" borderId="0" xfId="0" applyFont="1" applyAlignment="1">
      <alignment horizontal="left"/>
    </xf>
    <xf numFmtId="0" fontId="5" fillId="0" borderId="0" xfId="0" applyFont="1" applyAlignment="1">
      <alignment horizontal="left" wrapText="1"/>
    </xf>
    <xf numFmtId="0" fontId="5" fillId="0" borderId="16" xfId="0" applyFont="1" applyBorder="1" applyAlignment="1">
      <alignment horizontal="left" wrapText="1"/>
    </xf>
    <xf numFmtId="0" fontId="23" fillId="0" borderId="6" xfId="0" applyFont="1" applyBorder="1" applyAlignment="1">
      <alignment horizontal="center" vertical="top" wrapText="1"/>
    </xf>
    <xf numFmtId="0" fontId="23" fillId="0" borderId="21" xfId="0" applyFont="1" applyBorder="1" applyAlignment="1">
      <alignment horizontal="center" vertical="top" wrapText="1"/>
    </xf>
    <xf numFmtId="0" fontId="24" fillId="0" borderId="0" xfId="0" applyFont="1" applyAlignment="1">
      <alignment horizontal="center" wrapText="1"/>
    </xf>
    <xf numFmtId="0" fontId="24" fillId="0" borderId="1" xfId="0" applyFont="1" applyBorder="1" applyAlignment="1">
      <alignment horizontal="center" wrapText="1"/>
    </xf>
    <xf numFmtId="0" fontId="19" fillId="0" borderId="1" xfId="0" applyFont="1" applyBorder="1" applyAlignment="1">
      <alignment horizontal="left"/>
    </xf>
    <xf numFmtId="0" fontId="14" fillId="2" borderId="0" xfId="0" applyFont="1" applyFill="1" applyAlignment="1">
      <alignment horizontal="left"/>
    </xf>
    <xf numFmtId="0" fontId="14" fillId="4" borderId="0" xfId="0" applyFont="1" applyFill="1" applyAlignment="1">
      <alignment horizontal="left"/>
    </xf>
    <xf numFmtId="0" fontId="0" fillId="0" borderId="17" xfId="0" applyBorder="1" applyAlignment="1">
      <alignment horizontal="center" vertical="center" wrapText="1"/>
    </xf>
    <xf numFmtId="0" fontId="0" fillId="0" borderId="17" xfId="0" quotePrefix="1" applyBorder="1" applyAlignment="1">
      <alignment horizontal="left" vertical="center" wrapText="1"/>
    </xf>
    <xf numFmtId="0" fontId="48" fillId="0" borderId="17" xfId="0" applyFont="1" applyBorder="1" applyAlignment="1">
      <alignment horizontal="center" vertical="center" wrapText="1"/>
    </xf>
    <xf numFmtId="0" fontId="73" fillId="15" borderId="4" xfId="5" applyBorder="1" applyAlignment="1">
      <alignment horizontal="center" vertical="center" wrapText="1"/>
    </xf>
    <xf numFmtId="0" fontId="73" fillId="15" borderId="7" xfId="5" applyBorder="1" applyAlignment="1">
      <alignment horizontal="center" vertical="center" wrapText="1"/>
    </xf>
    <xf numFmtId="0" fontId="23" fillId="0" borderId="28" xfId="0" applyFont="1" applyBorder="1" applyAlignment="1" applyProtection="1">
      <alignment horizontal="left"/>
      <protection locked="0"/>
    </xf>
    <xf numFmtId="49" fontId="23" fillId="0" borderId="28" xfId="0" applyNumberFormat="1" applyFont="1" applyBorder="1" applyAlignment="1" applyProtection="1">
      <alignment horizontal="left" wrapText="1"/>
      <protection locked="0"/>
    </xf>
    <xf numFmtId="0" fontId="39" fillId="0" borderId="0" xfId="0" applyFont="1" applyAlignment="1">
      <alignment horizontal="left" wrapText="1"/>
    </xf>
    <xf numFmtId="0" fontId="14" fillId="0" borderId="0" xfId="0" applyFont="1" applyAlignment="1">
      <alignment horizontal="left" wrapText="1"/>
    </xf>
    <xf numFmtId="0" fontId="24" fillId="11" borderId="0" xfId="0" applyFont="1" applyFill="1" applyAlignment="1">
      <alignment horizontal="left" wrapText="1"/>
    </xf>
    <xf numFmtId="0" fontId="24" fillId="11" borderId="1" xfId="0" applyFont="1" applyFill="1" applyBorder="1" applyAlignment="1">
      <alignment horizontal="left" wrapText="1"/>
    </xf>
    <xf numFmtId="0" fontId="12" fillId="6" borderId="18" xfId="3" applyFont="1" applyFill="1" applyBorder="1" applyAlignment="1">
      <alignment horizontal="left" wrapText="1"/>
    </xf>
    <xf numFmtId="0" fontId="12" fillId="6" borderId="19" xfId="3" applyFont="1" applyFill="1" applyBorder="1" applyAlignment="1">
      <alignment horizontal="left" wrapText="1"/>
    </xf>
    <xf numFmtId="0" fontId="10" fillId="5" borderId="13" xfId="3" applyFont="1" applyFill="1" applyBorder="1" applyAlignment="1">
      <alignment horizontal="left" wrapText="1"/>
    </xf>
    <xf numFmtId="0" fontId="10" fillId="5" borderId="2" xfId="3" applyFont="1" applyFill="1" applyBorder="1" applyAlignment="1">
      <alignment horizontal="left" wrapText="1"/>
    </xf>
    <xf numFmtId="0" fontId="75" fillId="4" borderId="1" xfId="3" applyFont="1" applyFill="1" applyBorder="1" applyAlignment="1">
      <alignment horizontal="left" vertical="center" wrapText="1"/>
    </xf>
    <xf numFmtId="0" fontId="75" fillId="4" borderId="19" xfId="3" applyFont="1" applyFill="1" applyBorder="1" applyAlignment="1">
      <alignment horizontal="left" vertical="center" wrapText="1"/>
    </xf>
    <xf numFmtId="0" fontId="77" fillId="0" borderId="0" xfId="3" applyFont="1" applyAlignment="1">
      <alignment horizontal="left" wrapText="1"/>
    </xf>
    <xf numFmtId="0" fontId="77" fillId="0" borderId="0" xfId="3" applyFont="1" applyAlignment="1">
      <alignment horizontal="right" wrapText="1"/>
    </xf>
    <xf numFmtId="0" fontId="10" fillId="9" borderId="15" xfId="3" applyFont="1" applyFill="1" applyBorder="1" applyAlignment="1">
      <alignment horizontal="left" wrapText="1"/>
    </xf>
    <xf numFmtId="0" fontId="10" fillId="9" borderId="0" xfId="3" applyFont="1" applyFill="1" applyAlignment="1">
      <alignment horizontal="left" wrapText="1"/>
    </xf>
    <xf numFmtId="0" fontId="10" fillId="5" borderId="3" xfId="3" applyFont="1" applyFill="1" applyBorder="1" applyAlignment="1">
      <alignment horizontal="left" wrapText="1"/>
    </xf>
    <xf numFmtId="0" fontId="10" fillId="5" borderId="21" xfId="3" applyFont="1" applyFill="1" applyBorder="1" applyAlignment="1">
      <alignment horizontal="left" wrapText="1"/>
    </xf>
    <xf numFmtId="0" fontId="19" fillId="4" borderId="0" xfId="3" applyFont="1" applyFill="1" applyAlignment="1">
      <alignment horizontal="left" vertical="center" wrapText="1"/>
    </xf>
    <xf numFmtId="0" fontId="28" fillId="5" borderId="3" xfId="3" applyFont="1" applyFill="1" applyBorder="1" applyAlignment="1">
      <alignment horizontal="left" vertical="top" wrapText="1"/>
    </xf>
    <xf numFmtId="0" fontId="28" fillId="5" borderId="6" xfId="3" applyFont="1" applyFill="1" applyBorder="1" applyAlignment="1">
      <alignment horizontal="left" vertical="top" wrapText="1"/>
    </xf>
    <xf numFmtId="0" fontId="54" fillId="0" borderId="15" xfId="3" applyFont="1" applyBorder="1" applyAlignment="1">
      <alignment horizontal="center" vertical="center" textRotation="180" wrapText="1"/>
    </xf>
    <xf numFmtId="0" fontId="15" fillId="0" borderId="0" xfId="3" applyAlignment="1">
      <alignment horizontal="left" wrapText="1"/>
    </xf>
    <xf numFmtId="0" fontId="41" fillId="0" borderId="0" xfId="3" applyFont="1" applyAlignment="1">
      <alignment horizontal="left" wrapText="1"/>
    </xf>
    <xf numFmtId="0" fontId="12" fillId="0" borderId="0" xfId="3" applyFont="1" applyAlignment="1">
      <alignment horizontal="left" wrapText="1"/>
    </xf>
    <xf numFmtId="0" fontId="51" fillId="0" borderId="24" xfId="3" applyFont="1" applyBorder="1" applyAlignment="1">
      <alignment horizontal="center" wrapText="1"/>
    </xf>
    <xf numFmtId="0" fontId="51" fillId="0" borderId="26" xfId="3" applyFont="1" applyBorder="1" applyAlignment="1">
      <alignment horizontal="center" wrapText="1"/>
    </xf>
    <xf numFmtId="44" fontId="12" fillId="11" borderId="25" xfId="1" applyFont="1" applyFill="1" applyBorder="1" applyAlignment="1">
      <alignment horizontal="center" vertical="center" wrapText="1"/>
    </xf>
    <xf numFmtId="44" fontId="12" fillId="11" borderId="27" xfId="1" applyFont="1" applyFill="1" applyBorder="1" applyAlignment="1">
      <alignment horizontal="center" vertical="center" wrapText="1"/>
    </xf>
    <xf numFmtId="0" fontId="28" fillId="5" borderId="21" xfId="3" applyFont="1" applyFill="1" applyBorder="1" applyAlignment="1">
      <alignment horizontal="left" vertical="top" wrapText="1"/>
    </xf>
    <xf numFmtId="0" fontId="0" fillId="0" borderId="0" xfId="0" applyAlignment="1">
      <alignment horizontal="left" wrapText="1"/>
    </xf>
    <xf numFmtId="0" fontId="0" fillId="0" borderId="6" xfId="0" applyBorder="1" applyAlignment="1">
      <alignment horizontal="left" wrapText="1"/>
    </xf>
    <xf numFmtId="0" fontId="0" fillId="0" borderId="1" xfId="0" applyBorder="1" applyAlignment="1">
      <alignment horizontal="left" wrapText="1"/>
    </xf>
    <xf numFmtId="0" fontId="44" fillId="0" borderId="0" xfId="0" applyFont="1" applyAlignment="1">
      <alignment horizontal="center" wrapText="1"/>
    </xf>
    <xf numFmtId="0" fontId="0" fillId="14" borderId="0" xfId="0" applyFill="1" applyAlignment="1">
      <alignment horizontal="left" wrapText="1"/>
    </xf>
    <xf numFmtId="0" fontId="8" fillId="10" borderId="1" xfId="0" applyFont="1" applyFill="1" applyBorder="1" applyAlignment="1">
      <alignment horizontal="left" wrapText="1"/>
    </xf>
    <xf numFmtId="0" fontId="8" fillId="10" borderId="19" xfId="0" applyFont="1" applyFill="1" applyBorder="1" applyAlignment="1">
      <alignment horizontal="left" wrapText="1"/>
    </xf>
    <xf numFmtId="0" fontId="0" fillId="12" borderId="0" xfId="0" applyFill="1" applyAlignment="1">
      <alignment horizontal="left" wrapText="1"/>
    </xf>
  </cellXfs>
  <cellStyles count="6">
    <cellStyle name="Currency" xfId="1" builtinId="4"/>
    <cellStyle name="Good" xfId="5" builtinId="26"/>
    <cellStyle name="Normal" xfId="0" builtinId="0"/>
    <cellStyle name="Normal 2" xfId="3" xr:uid="{00000000-0005-0000-0000-000002000000}"/>
    <cellStyle name="Percent" xfId="2" builtinId="5"/>
    <cellStyle name="Percent 2" xfId="4" xr:uid="{00000000-0005-0000-0000-000004000000}"/>
  </cellStyles>
  <dxfs count="13">
    <dxf>
      <font>
        <color rgb="FF9C0006"/>
      </font>
      <fill>
        <patternFill>
          <bgColor rgb="FFFFC7CE"/>
        </patternFill>
      </fill>
    </dxf>
    <dxf>
      <fill>
        <patternFill>
          <bgColor theme="3" tint="0.79998168889431442"/>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C00000"/>
      </font>
      <fill>
        <patternFill>
          <bgColor theme="5" tint="0.79998168889431442"/>
        </patternFill>
      </fill>
    </dxf>
    <dxf>
      <fill>
        <patternFill>
          <bgColor rgb="FFFF0000"/>
        </patternFill>
      </fill>
    </dxf>
    <dxf>
      <fill>
        <patternFill>
          <bgColor theme="6" tint="0.39994506668294322"/>
        </patternFill>
      </fill>
    </dxf>
    <dxf>
      <fill>
        <patternFill>
          <bgColor theme="5" tint="0.59996337778862885"/>
        </patternFill>
      </fill>
    </dxf>
    <dxf>
      <font>
        <color rgb="FF9C0006"/>
      </font>
      <fill>
        <patternFill>
          <bgColor rgb="FFFFC7CE"/>
        </patternFill>
      </fill>
    </dxf>
    <dxf>
      <font>
        <color rgb="FFFF0000"/>
      </font>
    </dxf>
    <dxf>
      <font>
        <color rgb="FF9C0006"/>
      </font>
      <fill>
        <patternFill>
          <bgColor rgb="FFFFC7CE"/>
        </patternFill>
      </fill>
    </dxf>
    <dxf>
      <font>
        <color rgb="FFC00000"/>
      </font>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file:///\\ARTEMIS\Folder%20Redirection\Data%20--%20Office\Grant%20and%20Contract%20Admin\UA_Grants\__ACA-Orange%20County\__ACA-Cult.%20Tourism\FY22CT\__Requests\Enzian\Pay%202\ARTEMIS\Shared%20Folders\Data%20--%20Office\Grant%20and%20Contract%20Admin\UA_Grants\__ACA-Orange%20County-Fiscal%20Agent\__ACA-Cult.%20Tourism\FY16CT\FY16CT%20Application\FY16CT%20Forms\FY16-CT-Application-ALL-Forms-FINALv2.xlsx?ED1A1323" TargetMode="External"/><Relationship Id="rId1" Type="http://schemas.openxmlformats.org/officeDocument/2006/relationships/externalLinkPath" Target="file:///\\ED1A1323\FY16-CT-Application-ALL-Forms-FINAL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49"/>
  <sheetViews>
    <sheetView tabSelected="1" zoomScale="80" zoomScaleNormal="80" zoomScaleSheetLayoutView="100" zoomScalePageLayoutView="80" workbookViewId="0">
      <selection activeCell="B6" sqref="B6:F6"/>
    </sheetView>
  </sheetViews>
  <sheetFormatPr defaultRowHeight="14.5"/>
  <cols>
    <col min="1" max="1" width="23.7265625" customWidth="1"/>
    <col min="2" max="2" width="20.90625" customWidth="1"/>
    <col min="3" max="3" width="2.7265625" customWidth="1"/>
    <col min="4" max="4" width="15.36328125" customWidth="1"/>
    <col min="5" max="5" width="1.36328125" customWidth="1"/>
    <col min="6" max="6" width="16.90625" customWidth="1"/>
    <col min="7" max="7" width="2.6328125" customWidth="1"/>
    <col min="8" max="8" width="14" customWidth="1"/>
    <col min="9" max="9" width="2" customWidth="1"/>
    <col min="10" max="10" width="9" customWidth="1"/>
    <col min="11" max="11" width="2.6328125" customWidth="1"/>
    <col min="12" max="12" width="14.7265625" customWidth="1"/>
    <col min="13" max="13" width="9" customWidth="1"/>
    <col min="14" max="14" width="15.36328125" customWidth="1"/>
    <col min="15" max="15" width="1.08984375" customWidth="1"/>
    <col min="16" max="16" width="12.6328125" customWidth="1"/>
    <col min="17" max="18" width="9.08984375" hidden="1" customWidth="1"/>
    <col min="19" max="19" width="0.6328125" customWidth="1"/>
    <col min="20" max="20" width="1.7265625" customWidth="1"/>
    <col min="21" max="21" width="1.26953125" customWidth="1"/>
    <col min="22" max="22" width="16.90625" customWidth="1"/>
    <col min="23" max="23" width="10.26953125" customWidth="1"/>
  </cols>
  <sheetData>
    <row r="1" spans="1:23" ht="21">
      <c r="A1" s="298" t="s">
        <v>180</v>
      </c>
      <c r="B1" s="298"/>
      <c r="C1" s="298"/>
      <c r="D1" s="298"/>
      <c r="E1" s="298"/>
      <c r="F1" s="298"/>
      <c r="W1" s="178" t="s">
        <v>177</v>
      </c>
    </row>
    <row r="2" spans="1:23" ht="1.25" customHeight="1"/>
    <row r="3" spans="1:23">
      <c r="A3" s="293" t="s">
        <v>0</v>
      </c>
      <c r="B3" s="294"/>
      <c r="C3" s="294"/>
      <c r="D3" s="294"/>
      <c r="E3" s="294"/>
      <c r="F3" s="294"/>
      <c r="G3" s="294"/>
      <c r="H3" s="294"/>
      <c r="I3" s="294"/>
      <c r="J3" s="294"/>
      <c r="K3" s="294"/>
      <c r="L3" s="294"/>
      <c r="M3" s="294"/>
      <c r="N3" s="294"/>
      <c r="O3" s="294"/>
      <c r="P3" s="294"/>
      <c r="Q3" s="294"/>
      <c r="R3" s="294"/>
      <c r="S3" s="294"/>
      <c r="T3" s="294"/>
      <c r="U3" s="294"/>
      <c r="V3" s="176" t="s">
        <v>1</v>
      </c>
      <c r="W3" s="244" t="s">
        <v>2</v>
      </c>
    </row>
    <row r="4" spans="1:23" ht="32.25" customHeight="1">
      <c r="A4" s="294"/>
      <c r="B4" s="294"/>
      <c r="C4" s="294"/>
      <c r="D4" s="294"/>
      <c r="E4" s="294"/>
      <c r="F4" s="294"/>
      <c r="G4" s="294"/>
      <c r="H4" s="294"/>
      <c r="I4" s="294"/>
      <c r="J4" s="294"/>
      <c r="K4" s="294"/>
      <c r="L4" s="294"/>
      <c r="M4" s="294"/>
      <c r="N4" s="294"/>
      <c r="O4" s="294"/>
      <c r="P4" s="294"/>
      <c r="Q4" s="294"/>
      <c r="R4" s="294"/>
      <c r="S4" s="294"/>
      <c r="T4" s="294"/>
      <c r="U4" s="294"/>
      <c r="W4" s="244" t="s">
        <v>3</v>
      </c>
    </row>
    <row r="5" spans="1:23" ht="19.5" customHeight="1">
      <c r="A5" s="296"/>
      <c r="B5" s="296"/>
      <c r="C5" s="296"/>
      <c r="D5" s="296"/>
      <c r="E5" s="296"/>
      <c r="F5" s="296"/>
      <c r="G5" s="296"/>
      <c r="H5" s="296"/>
      <c r="I5" s="296"/>
      <c r="J5" s="296"/>
      <c r="K5" s="296"/>
      <c r="L5" s="296"/>
      <c r="M5" s="296"/>
      <c r="N5" s="296"/>
      <c r="O5" s="296"/>
      <c r="P5" s="296"/>
      <c r="V5" s="176" t="s">
        <v>4</v>
      </c>
      <c r="W5" s="275"/>
    </row>
    <row r="6" spans="1:23" ht="18.5">
      <c r="A6" s="1" t="s">
        <v>5</v>
      </c>
      <c r="B6" s="297"/>
      <c r="C6" s="297"/>
      <c r="D6" s="297"/>
      <c r="E6" s="297"/>
      <c r="F6" s="297"/>
      <c r="G6" s="2"/>
      <c r="H6" s="1" t="s">
        <v>6</v>
      </c>
      <c r="I6" s="1"/>
      <c r="J6" s="295"/>
      <c r="K6" s="295"/>
      <c r="L6" s="295"/>
      <c r="M6" s="295"/>
      <c r="N6" s="295"/>
      <c r="O6" s="295"/>
      <c r="P6" s="295"/>
      <c r="Q6" s="295"/>
      <c r="R6" s="295"/>
      <c r="S6" s="295"/>
      <c r="T6" s="295"/>
      <c r="U6" s="295"/>
      <c r="V6" s="295"/>
    </row>
    <row r="7" spans="1:23" ht="21.15" customHeight="1">
      <c r="B7" s="262" t="s">
        <v>7</v>
      </c>
      <c r="C7" s="5"/>
      <c r="D7" s="189"/>
      <c r="E7" s="177"/>
      <c r="F7" s="290"/>
      <c r="G7" s="290"/>
      <c r="H7" s="290"/>
      <c r="I7" s="3"/>
      <c r="J7" s="4"/>
    </row>
    <row r="8" spans="1:23" ht="18.75" customHeight="1">
      <c r="A8" s="3"/>
      <c r="B8" s="6"/>
      <c r="C8" s="3"/>
      <c r="D8" s="3"/>
      <c r="E8" s="3"/>
      <c r="F8" s="290"/>
      <c r="G8" s="290"/>
      <c r="H8" s="290"/>
      <c r="I8" s="3"/>
      <c r="J8" s="3"/>
      <c r="K8" s="3"/>
      <c r="L8" s="3"/>
      <c r="M8" s="3"/>
      <c r="N8" s="3"/>
      <c r="O8" s="3"/>
      <c r="P8" s="3"/>
    </row>
    <row r="9" spans="1:23" ht="19" thickBot="1">
      <c r="A9" s="7" t="s">
        <v>8</v>
      </c>
      <c r="B9" s="3"/>
      <c r="C9" s="8"/>
      <c r="D9" s="301" t="s">
        <v>9</v>
      </c>
      <c r="E9" s="301"/>
      <c r="F9" s="301"/>
      <c r="G9" s="301"/>
      <c r="H9" s="301"/>
      <c r="I9" s="301"/>
      <c r="J9" s="301"/>
      <c r="K9" s="8"/>
      <c r="L9" s="254" t="s">
        <v>10</v>
      </c>
      <c r="M9" s="8"/>
      <c r="N9" s="302" t="s">
        <v>11</v>
      </c>
      <c r="O9" s="302"/>
      <c r="P9" s="302"/>
      <c r="V9" s="255" t="s">
        <v>12</v>
      </c>
    </row>
    <row r="10" spans="1:23" ht="15.5">
      <c r="A10" s="9"/>
      <c r="B10" s="10"/>
      <c r="C10" s="11"/>
      <c r="D10" s="308" t="s">
        <v>13</v>
      </c>
      <c r="E10" s="308"/>
      <c r="F10" s="308"/>
      <c r="G10" s="11"/>
      <c r="H10" s="12" t="s">
        <v>14</v>
      </c>
      <c r="I10" s="12"/>
      <c r="J10" s="12"/>
      <c r="K10" s="11"/>
      <c r="M10" s="11"/>
      <c r="N10" s="11"/>
      <c r="O10" s="11"/>
      <c r="P10" s="11"/>
    </row>
    <row r="11" spans="1:23" ht="18.5">
      <c r="A11" s="13" t="s">
        <v>15</v>
      </c>
      <c r="B11" s="13"/>
      <c r="C11" s="10"/>
      <c r="D11" s="123"/>
      <c r="E11" s="14"/>
      <c r="F11" s="15" t="e">
        <f>D11/$V$24</f>
        <v>#DIV/0!</v>
      </c>
      <c r="G11" s="16"/>
      <c r="H11" s="114"/>
      <c r="I11" s="16"/>
      <c r="J11" s="15" t="e">
        <f>H11/$V$24</f>
        <v>#DIV/0!</v>
      </c>
      <c r="K11" s="16"/>
      <c r="L11" s="24">
        <f>D11+H11</f>
        <v>0</v>
      </c>
      <c r="M11" s="184" t="e">
        <f>L11/$V$24</f>
        <v>#DIV/0!</v>
      </c>
      <c r="N11" s="114"/>
      <c r="O11" s="16"/>
      <c r="P11" s="15" t="e">
        <f>N11/$V$24</f>
        <v>#DIV/0!</v>
      </c>
      <c r="V11" s="194">
        <f>L11+N11</f>
        <v>0</v>
      </c>
      <c r="W11" s="196" t="e">
        <f>V11/$V$24</f>
        <v>#DIV/0!</v>
      </c>
    </row>
    <row r="12" spans="1:23" ht="18.5">
      <c r="A12" s="13" t="s">
        <v>16</v>
      </c>
      <c r="B12" s="13"/>
      <c r="C12" s="10"/>
      <c r="D12" s="123"/>
      <c r="E12" s="17"/>
      <c r="F12" s="15" t="e">
        <f t="shared" ref="F12:F20" si="0">D12/$V$24</f>
        <v>#DIV/0!</v>
      </c>
      <c r="G12" s="16"/>
      <c r="H12" s="115"/>
      <c r="I12" s="16"/>
      <c r="J12" s="15" t="e">
        <f t="shared" ref="J12:J21" si="1">H12/$V$24</f>
        <v>#DIV/0!</v>
      </c>
      <c r="K12" s="16"/>
      <c r="L12" s="24">
        <f t="shared" ref="L12:L21" si="2">D12+H12</f>
        <v>0</v>
      </c>
      <c r="M12" s="184" t="e">
        <f t="shared" ref="M12:M22" si="3">L12/$V$24</f>
        <v>#DIV/0!</v>
      </c>
      <c r="N12" s="115"/>
      <c r="O12" s="16"/>
      <c r="P12" s="15" t="e">
        <f>N12/$V$24</f>
        <v>#DIV/0!</v>
      </c>
      <c r="V12" s="194">
        <f t="shared" ref="V12:V20" si="4">L12+N12</f>
        <v>0</v>
      </c>
      <c r="W12" s="196" t="e">
        <f t="shared" ref="W12:W20" si="5">V12/$V$24</f>
        <v>#DIV/0!</v>
      </c>
    </row>
    <row r="13" spans="1:23" ht="18.5">
      <c r="A13" s="13" t="s">
        <v>17</v>
      </c>
      <c r="B13" s="13"/>
      <c r="C13" s="10"/>
      <c r="D13" s="123"/>
      <c r="E13" s="17"/>
      <c r="F13" s="15" t="e">
        <f t="shared" si="0"/>
        <v>#DIV/0!</v>
      </c>
      <c r="G13" s="16"/>
      <c r="H13" s="115"/>
      <c r="I13" s="16"/>
      <c r="J13" s="15" t="e">
        <f t="shared" si="1"/>
        <v>#DIV/0!</v>
      </c>
      <c r="K13" s="16"/>
      <c r="L13" s="24">
        <f t="shared" si="2"/>
        <v>0</v>
      </c>
      <c r="M13" s="184" t="e">
        <f t="shared" si="3"/>
        <v>#DIV/0!</v>
      </c>
      <c r="N13" s="115"/>
      <c r="O13" s="16"/>
      <c r="P13" s="15" t="e">
        <f>N13/$V$24</f>
        <v>#DIV/0!</v>
      </c>
      <c r="V13" s="194">
        <f t="shared" si="4"/>
        <v>0</v>
      </c>
      <c r="W13" s="196" t="e">
        <f t="shared" si="5"/>
        <v>#DIV/0!</v>
      </c>
    </row>
    <row r="14" spans="1:23" ht="18.5">
      <c r="A14" s="13" t="s">
        <v>18</v>
      </c>
      <c r="B14" s="13"/>
      <c r="C14" s="10"/>
      <c r="D14" s="123"/>
      <c r="E14" s="17"/>
      <c r="F14" s="15" t="e">
        <f t="shared" si="0"/>
        <v>#DIV/0!</v>
      </c>
      <c r="G14" s="16"/>
      <c r="H14" s="115"/>
      <c r="I14" s="16"/>
      <c r="J14" s="15" t="e">
        <f t="shared" si="1"/>
        <v>#DIV/0!</v>
      </c>
      <c r="K14" s="16"/>
      <c r="L14" s="24">
        <f t="shared" si="2"/>
        <v>0</v>
      </c>
      <c r="M14" s="184" t="e">
        <f t="shared" si="3"/>
        <v>#DIV/0!</v>
      </c>
      <c r="N14" s="115"/>
      <c r="O14" s="16"/>
      <c r="P14" s="15" t="e">
        <f>N14/$V$24</f>
        <v>#DIV/0!</v>
      </c>
      <c r="V14" s="194">
        <f t="shared" si="4"/>
        <v>0</v>
      </c>
      <c r="W14" s="196" t="e">
        <f t="shared" si="5"/>
        <v>#DIV/0!</v>
      </c>
    </row>
    <row r="15" spans="1:23" ht="18.5">
      <c r="A15" s="13" t="s">
        <v>19</v>
      </c>
      <c r="B15" s="13"/>
      <c r="C15" s="10"/>
      <c r="D15" s="123"/>
      <c r="E15" s="17"/>
      <c r="F15" s="15" t="e">
        <f t="shared" si="0"/>
        <v>#DIV/0!</v>
      </c>
      <c r="G15" s="16"/>
      <c r="H15" s="115"/>
      <c r="I15" s="16"/>
      <c r="J15" s="15" t="e">
        <f t="shared" si="1"/>
        <v>#DIV/0!</v>
      </c>
      <c r="K15" s="16"/>
      <c r="L15" s="24">
        <f t="shared" si="2"/>
        <v>0</v>
      </c>
      <c r="M15" s="184" t="e">
        <f t="shared" si="3"/>
        <v>#DIV/0!</v>
      </c>
      <c r="N15" s="115"/>
      <c r="O15" s="16"/>
      <c r="P15" s="15" t="e">
        <f t="shared" ref="P15:P20" si="6">N15/$V$24</f>
        <v>#DIV/0!</v>
      </c>
      <c r="V15" s="194">
        <f t="shared" si="4"/>
        <v>0</v>
      </c>
      <c r="W15" s="196" t="e">
        <f t="shared" si="5"/>
        <v>#DIV/0!</v>
      </c>
    </row>
    <row r="16" spans="1:23" ht="18.5">
      <c r="A16" s="303" t="s">
        <v>20</v>
      </c>
      <c r="B16" s="303"/>
      <c r="C16" s="10"/>
      <c r="D16" s="123"/>
      <c r="E16" s="17"/>
      <c r="F16" s="15" t="e">
        <f t="shared" si="0"/>
        <v>#DIV/0!</v>
      </c>
      <c r="G16" s="16"/>
      <c r="H16" s="115"/>
      <c r="I16" s="16"/>
      <c r="J16" s="15" t="e">
        <f t="shared" si="1"/>
        <v>#DIV/0!</v>
      </c>
      <c r="K16" s="16"/>
      <c r="L16" s="24">
        <f t="shared" si="2"/>
        <v>0</v>
      </c>
      <c r="M16" s="184" t="e">
        <f t="shared" si="3"/>
        <v>#DIV/0!</v>
      </c>
      <c r="N16" s="115"/>
      <c r="O16" s="16"/>
      <c r="P16" s="15" t="e">
        <f t="shared" si="6"/>
        <v>#DIV/0!</v>
      </c>
      <c r="V16" s="194">
        <f t="shared" si="4"/>
        <v>0</v>
      </c>
      <c r="W16" s="196" t="e">
        <f t="shared" si="5"/>
        <v>#DIV/0!</v>
      </c>
    </row>
    <row r="17" spans="1:23" ht="18.5">
      <c r="A17" s="303" t="s">
        <v>21</v>
      </c>
      <c r="B17" s="303"/>
      <c r="C17" s="10"/>
      <c r="D17" s="123"/>
      <c r="E17" s="17"/>
      <c r="F17" s="15" t="e">
        <f t="shared" si="0"/>
        <v>#DIV/0!</v>
      </c>
      <c r="G17" s="16"/>
      <c r="H17" s="115"/>
      <c r="I17" s="16"/>
      <c r="J17" s="15" t="e">
        <f t="shared" si="1"/>
        <v>#DIV/0!</v>
      </c>
      <c r="K17" s="16"/>
      <c r="L17" s="24">
        <f t="shared" si="2"/>
        <v>0</v>
      </c>
      <c r="M17" s="184" t="e">
        <f t="shared" si="3"/>
        <v>#DIV/0!</v>
      </c>
      <c r="N17" s="115"/>
      <c r="O17" s="16"/>
      <c r="P17" s="15" t="e">
        <f t="shared" si="6"/>
        <v>#DIV/0!</v>
      </c>
      <c r="V17" s="194">
        <f t="shared" si="4"/>
        <v>0</v>
      </c>
      <c r="W17" s="196" t="e">
        <f t="shared" si="5"/>
        <v>#DIV/0!</v>
      </c>
    </row>
    <row r="18" spans="1:23" ht="18.5">
      <c r="A18" s="303" t="s">
        <v>22</v>
      </c>
      <c r="B18" s="303"/>
      <c r="C18" s="10"/>
      <c r="D18" s="123"/>
      <c r="E18" s="17"/>
      <c r="F18" s="15" t="e">
        <f t="shared" si="0"/>
        <v>#DIV/0!</v>
      </c>
      <c r="G18" s="16"/>
      <c r="H18" s="115"/>
      <c r="I18" s="16"/>
      <c r="J18" s="15" t="e">
        <f t="shared" si="1"/>
        <v>#DIV/0!</v>
      </c>
      <c r="K18" s="16"/>
      <c r="L18" s="24">
        <f t="shared" si="2"/>
        <v>0</v>
      </c>
      <c r="M18" s="184" t="e">
        <f t="shared" si="3"/>
        <v>#DIV/0!</v>
      </c>
      <c r="N18" s="115"/>
      <c r="O18" s="16"/>
      <c r="P18" s="15" t="e">
        <f t="shared" si="6"/>
        <v>#DIV/0!</v>
      </c>
      <c r="V18" s="194">
        <f t="shared" si="4"/>
        <v>0</v>
      </c>
      <c r="W18" s="196" t="e">
        <f t="shared" si="5"/>
        <v>#DIV/0!</v>
      </c>
    </row>
    <row r="19" spans="1:23" ht="18.5">
      <c r="A19" s="13" t="s">
        <v>23</v>
      </c>
      <c r="B19" s="13"/>
      <c r="C19" s="10"/>
      <c r="D19" s="123"/>
      <c r="E19" s="17"/>
      <c r="F19" s="15" t="e">
        <f t="shared" si="0"/>
        <v>#DIV/0!</v>
      </c>
      <c r="G19" s="16"/>
      <c r="H19" s="115"/>
      <c r="I19" s="16"/>
      <c r="J19" s="15" t="e">
        <f t="shared" si="1"/>
        <v>#DIV/0!</v>
      </c>
      <c r="K19" s="16"/>
      <c r="L19" s="24">
        <f t="shared" si="2"/>
        <v>0</v>
      </c>
      <c r="M19" s="184" t="e">
        <f t="shared" si="3"/>
        <v>#DIV/0!</v>
      </c>
      <c r="N19" s="115"/>
      <c r="O19" s="16"/>
      <c r="P19" s="15" t="e">
        <f t="shared" si="6"/>
        <v>#DIV/0!</v>
      </c>
      <c r="V19" s="194">
        <f t="shared" si="4"/>
        <v>0</v>
      </c>
      <c r="W19" s="196" t="e">
        <f t="shared" si="5"/>
        <v>#DIV/0!</v>
      </c>
    </row>
    <row r="20" spans="1:23" ht="18.5">
      <c r="A20" s="303" t="s">
        <v>24</v>
      </c>
      <c r="B20" s="303"/>
      <c r="C20" s="10"/>
      <c r="D20" s="123"/>
      <c r="E20" s="17"/>
      <c r="F20" s="15" t="e">
        <f t="shared" si="0"/>
        <v>#DIV/0!</v>
      </c>
      <c r="G20" s="16"/>
      <c r="H20" s="115"/>
      <c r="I20" s="16"/>
      <c r="J20" s="15" t="e">
        <f t="shared" si="1"/>
        <v>#DIV/0!</v>
      </c>
      <c r="K20" s="16"/>
      <c r="L20" s="24">
        <f t="shared" si="2"/>
        <v>0</v>
      </c>
      <c r="M20" s="184" t="e">
        <f t="shared" si="3"/>
        <v>#DIV/0!</v>
      </c>
      <c r="N20" s="115"/>
      <c r="O20" s="16"/>
      <c r="P20" s="15" t="e">
        <f t="shared" si="6"/>
        <v>#DIV/0!</v>
      </c>
      <c r="V20" s="195">
        <f t="shared" si="4"/>
        <v>0</v>
      </c>
      <c r="W20" s="196" t="e">
        <f t="shared" si="5"/>
        <v>#DIV/0!</v>
      </c>
    </row>
    <row r="21" spans="1:23" ht="19" thickBot="1">
      <c r="A21" s="303" t="s">
        <v>25</v>
      </c>
      <c r="B21" s="303"/>
      <c r="C21" s="18"/>
      <c r="D21" s="19">
        <f>SUM(D11:D20)</f>
        <v>0</v>
      </c>
      <c r="E21" s="20"/>
      <c r="F21" s="21" t="e">
        <f>D21/V24</f>
        <v>#DIV/0!</v>
      </c>
      <c r="G21" s="22"/>
      <c r="H21" s="23">
        <f>SUM(H11:H20)</f>
        <v>0</v>
      </c>
      <c r="I21" s="16"/>
      <c r="J21" s="15" t="e">
        <f t="shared" si="1"/>
        <v>#DIV/0!</v>
      </c>
      <c r="K21" s="16"/>
      <c r="L21" s="24">
        <f t="shared" si="2"/>
        <v>0</v>
      </c>
      <c r="M21" s="184" t="e">
        <f t="shared" si="3"/>
        <v>#DIV/0!</v>
      </c>
      <c r="N21" s="24"/>
      <c r="O21" s="16"/>
      <c r="P21" s="25"/>
      <c r="V21" s="194">
        <f>SUM(V11:V20)</f>
        <v>0</v>
      </c>
      <c r="W21" s="196" t="e">
        <f>SUM(W11:W20)</f>
        <v>#DIV/0!</v>
      </c>
    </row>
    <row r="22" spans="1:23" ht="22" thickTop="1" thickBot="1">
      <c r="A22" s="13" t="s">
        <v>26</v>
      </c>
      <c r="B22" s="26"/>
      <c r="C22" s="10"/>
      <c r="D22" s="112" t="s">
        <v>27</v>
      </c>
      <c r="E22" s="16"/>
      <c r="F22" s="10"/>
      <c r="G22" s="16"/>
      <c r="H22" s="210"/>
      <c r="I22" s="16"/>
      <c r="J22" s="209"/>
      <c r="K22" s="16" t="s">
        <v>28</v>
      </c>
      <c r="L22" s="121">
        <f>D21+H21</f>
        <v>0</v>
      </c>
      <c r="M22" s="184" t="e">
        <f t="shared" si="3"/>
        <v>#DIV/0!</v>
      </c>
      <c r="N22" s="27"/>
      <c r="O22" s="16"/>
      <c r="P22" s="28"/>
      <c r="V22" s="113"/>
      <c r="W22" s="197" t="s">
        <v>29</v>
      </c>
    </row>
    <row r="23" spans="1:23" ht="19" thickBot="1">
      <c r="A23" s="13" t="s">
        <v>30</v>
      </c>
      <c r="B23" s="26"/>
      <c r="C23" s="10"/>
      <c r="D23" s="29" t="s">
        <v>31</v>
      </c>
      <c r="E23" s="16"/>
      <c r="F23" s="30"/>
      <c r="G23" s="16"/>
      <c r="I23" s="16"/>
      <c r="J23" s="209"/>
      <c r="K23" s="16"/>
      <c r="L23" s="24"/>
      <c r="M23" s="219" t="s">
        <v>32</v>
      </c>
      <c r="N23" s="121">
        <f>SUM(N11:N20)</f>
        <v>0</v>
      </c>
      <c r="O23" s="16"/>
      <c r="P23" s="133" t="e">
        <f>N23/V24</f>
        <v>#DIV/0!</v>
      </c>
      <c r="V23" s="113"/>
    </row>
    <row r="24" spans="1:23" ht="19" thickBot="1">
      <c r="A24" s="31" t="s">
        <v>33</v>
      </c>
      <c r="B24" s="26"/>
      <c r="C24" s="32"/>
      <c r="D24" s="33"/>
      <c r="E24" s="34"/>
      <c r="F24" s="35"/>
      <c r="G24" s="16"/>
      <c r="I24" s="34"/>
      <c r="K24" s="16"/>
      <c r="L24" s="33"/>
      <c r="M24" s="16"/>
      <c r="N24" s="37"/>
      <c r="O24" s="16"/>
      <c r="P24" s="198"/>
      <c r="T24" t="s">
        <v>34</v>
      </c>
      <c r="V24" s="193">
        <f>L22+N23</f>
        <v>0</v>
      </c>
      <c r="W24" s="192" t="e">
        <f>SUM(M22+P23)</f>
        <v>#DIV/0!</v>
      </c>
    </row>
    <row r="25" spans="1:23" ht="17.399999999999999" customHeight="1">
      <c r="A25" s="26"/>
      <c r="B25" s="38"/>
      <c r="C25" s="16"/>
      <c r="D25" s="16"/>
      <c r="E25" s="16"/>
      <c r="F25" s="16"/>
      <c r="G25" s="16"/>
      <c r="H25" s="16"/>
      <c r="I25" s="16"/>
      <c r="J25" s="16"/>
      <c r="K25" s="16"/>
      <c r="L25" s="16"/>
      <c r="M25" s="16"/>
      <c r="N25" s="16"/>
      <c r="O25" s="16"/>
      <c r="P25" s="16"/>
      <c r="U25" s="126"/>
      <c r="V25" s="126"/>
      <c r="W25" s="191"/>
    </row>
    <row r="26" spans="1:23" ht="18.5">
      <c r="A26" s="39" t="s">
        <v>35</v>
      </c>
      <c r="B26" s="26"/>
      <c r="C26" s="304" t="s">
        <v>36</v>
      </c>
      <c r="D26" s="304"/>
      <c r="E26" s="304"/>
      <c r="F26" s="304"/>
      <c r="G26" s="304"/>
      <c r="H26" s="304"/>
      <c r="I26" s="304"/>
      <c r="J26" s="304"/>
      <c r="K26" s="304"/>
      <c r="L26" s="304"/>
      <c r="M26" s="304"/>
      <c r="N26" s="304"/>
      <c r="O26" s="305"/>
      <c r="P26" s="305"/>
      <c r="W26" s="191"/>
    </row>
    <row r="27" spans="1:23" ht="12.15" customHeight="1">
      <c r="E27" s="10"/>
      <c r="F27" s="10"/>
      <c r="G27" s="34"/>
      <c r="L27" s="263"/>
      <c r="M27" s="263"/>
      <c r="N27" s="306" t="s">
        <v>37</v>
      </c>
      <c r="O27" s="306"/>
      <c r="P27" s="306"/>
    </row>
    <row r="28" spans="1:23" ht="18.5">
      <c r="B28" s="26"/>
      <c r="C28" s="16"/>
      <c r="D28" s="16"/>
      <c r="E28" s="16"/>
      <c r="F28" s="16"/>
      <c r="G28" s="40"/>
      <c r="H28" s="16"/>
      <c r="I28" s="16"/>
      <c r="J28" s="16"/>
      <c r="L28" s="185" t="s">
        <v>38</v>
      </c>
      <c r="M28" s="41" t="s">
        <v>39</v>
      </c>
      <c r="N28" s="116"/>
      <c r="O28" s="16"/>
      <c r="P28" s="42" t="e">
        <f>N28/$H$45</f>
        <v>#DIV/0!</v>
      </c>
      <c r="V28" s="291"/>
      <c r="W28" s="291"/>
    </row>
    <row r="29" spans="1:23" ht="18.5">
      <c r="B29" s="26"/>
      <c r="C29" s="16"/>
      <c r="D29" s="16"/>
      <c r="E29" s="16"/>
      <c r="F29" s="16"/>
      <c r="G29" s="40"/>
      <c r="H29" s="16"/>
      <c r="I29" s="16"/>
      <c r="J29" s="16"/>
      <c r="L29" s="185" t="s">
        <v>40</v>
      </c>
      <c r="M29" s="41" t="s">
        <v>41</v>
      </c>
      <c r="N29" s="116"/>
      <c r="O29" s="16"/>
      <c r="P29" s="42" t="e">
        <f>N29/$H$45</f>
        <v>#DIV/0!</v>
      </c>
      <c r="V29" s="291"/>
      <c r="W29" s="291"/>
    </row>
    <row r="30" spans="1:23" ht="18.5">
      <c r="B30" s="26"/>
      <c r="C30" s="16"/>
      <c r="D30" s="16"/>
      <c r="E30" s="16"/>
      <c r="F30" s="16"/>
      <c r="G30" s="40"/>
      <c r="H30" s="16"/>
      <c r="I30" s="16"/>
      <c r="J30" s="16"/>
      <c r="L30" s="185" t="s">
        <v>42</v>
      </c>
      <c r="M30" s="41" t="s">
        <v>43</v>
      </c>
      <c r="N30" s="116"/>
      <c r="O30" s="16"/>
      <c r="P30" s="42" t="e">
        <f>N30/$H$45</f>
        <v>#DIV/0!</v>
      </c>
    </row>
    <row r="31" spans="1:23" ht="18.5">
      <c r="B31" s="26"/>
      <c r="C31" s="16"/>
      <c r="D31" s="16"/>
      <c r="E31" s="16"/>
      <c r="F31" s="16"/>
      <c r="G31" s="40"/>
      <c r="H31" s="16"/>
      <c r="I31" s="16"/>
      <c r="J31" s="16"/>
      <c r="L31" s="185" t="s">
        <v>181</v>
      </c>
      <c r="M31" s="41" t="s">
        <v>47</v>
      </c>
      <c r="N31" s="286"/>
      <c r="O31" s="16"/>
      <c r="P31" s="42" t="e">
        <f>N31/$H$45</f>
        <v>#DIV/0!</v>
      </c>
    </row>
    <row r="32" spans="1:23" ht="18.5">
      <c r="A32" s="306" t="s">
        <v>44</v>
      </c>
      <c r="B32" s="306"/>
      <c r="C32" s="306"/>
      <c r="D32" s="306"/>
      <c r="E32" s="16"/>
      <c r="F32" s="16"/>
      <c r="G32" s="40"/>
      <c r="H32" s="60"/>
      <c r="I32" s="60"/>
      <c r="J32" s="60"/>
      <c r="K32" s="186"/>
      <c r="L32" s="187" t="s">
        <v>45</v>
      </c>
      <c r="M32" s="41" t="s">
        <v>183</v>
      </c>
      <c r="N32" s="188">
        <f>SUM(N28:N31)</f>
        <v>0</v>
      </c>
      <c r="O32" s="16"/>
      <c r="P32" s="42" t="e">
        <f>N32/$H$45</f>
        <v>#DIV/0!</v>
      </c>
    </row>
    <row r="33" spans="1:24" ht="18.5">
      <c r="A33" s="13" t="s">
        <v>46</v>
      </c>
      <c r="B33" s="26"/>
      <c r="C33" s="10"/>
      <c r="D33" s="43"/>
      <c r="E33" s="16"/>
      <c r="F33" s="44"/>
      <c r="G33" s="45" t="s">
        <v>49</v>
      </c>
      <c r="H33" s="117"/>
      <c r="I33" s="16"/>
      <c r="J33" s="42" t="e">
        <f t="shared" ref="J33:J43" si="7">H33/$H$45</f>
        <v>#DIV/0!</v>
      </c>
      <c r="K33" s="16"/>
      <c r="L33" s="16"/>
      <c r="M33" s="16"/>
      <c r="N33" s="3"/>
      <c r="O33" s="3"/>
      <c r="P33" s="3"/>
    </row>
    <row r="34" spans="1:24" ht="18.5">
      <c r="A34" s="13" t="s">
        <v>48</v>
      </c>
      <c r="B34" s="26"/>
      <c r="C34" s="10"/>
      <c r="D34" s="43"/>
      <c r="E34" s="16"/>
      <c r="F34" s="44"/>
      <c r="G34" s="45" t="s">
        <v>51</v>
      </c>
      <c r="H34" s="118"/>
      <c r="I34" s="16"/>
      <c r="J34" s="42" t="e">
        <f t="shared" si="7"/>
        <v>#DIV/0!</v>
      </c>
      <c r="K34" s="16"/>
      <c r="L34" s="16"/>
      <c r="M34" s="16"/>
      <c r="N34" s="16"/>
      <c r="O34" s="16"/>
      <c r="P34" s="16"/>
    </row>
    <row r="35" spans="1:24" ht="18.5">
      <c r="A35" s="13" t="s">
        <v>50</v>
      </c>
      <c r="B35" s="26"/>
      <c r="C35" s="10"/>
      <c r="D35" s="43"/>
      <c r="E35" s="16"/>
      <c r="F35" s="44"/>
      <c r="G35" s="45" t="s">
        <v>53</v>
      </c>
      <c r="H35" s="118"/>
      <c r="I35" s="16"/>
      <c r="J35" s="42" t="e">
        <f t="shared" si="7"/>
        <v>#DIV/0!</v>
      </c>
      <c r="K35" s="16"/>
      <c r="L35" s="16"/>
      <c r="M35" s="16"/>
      <c r="N35" s="16"/>
      <c r="O35" s="16"/>
      <c r="P35" s="16"/>
    </row>
    <row r="36" spans="1:24" ht="18.5">
      <c r="A36" s="13" t="s">
        <v>52</v>
      </c>
      <c r="B36" s="26"/>
      <c r="C36" s="10"/>
      <c r="D36" s="43"/>
      <c r="E36" s="16"/>
      <c r="F36" s="44"/>
      <c r="G36" s="45" t="s">
        <v>55</v>
      </c>
      <c r="H36" s="118"/>
      <c r="I36" s="16"/>
      <c r="J36" s="42" t="e">
        <f t="shared" si="7"/>
        <v>#DIV/0!</v>
      </c>
      <c r="K36" s="16"/>
      <c r="L36" s="287"/>
      <c r="M36" s="287"/>
      <c r="N36" s="287"/>
      <c r="O36" s="287"/>
      <c r="P36" s="287"/>
      <c r="Q36" s="287"/>
      <c r="R36" s="287"/>
      <c r="S36" s="287"/>
      <c r="T36" s="287"/>
      <c r="U36" s="287"/>
      <c r="V36" s="287"/>
      <c r="W36" s="287"/>
      <c r="X36" s="287"/>
    </row>
    <row r="37" spans="1:24" ht="18.75" customHeight="1">
      <c r="A37" s="13" t="s">
        <v>54</v>
      </c>
      <c r="B37" s="26"/>
      <c r="C37" s="10"/>
      <c r="D37" s="43"/>
      <c r="E37" s="16"/>
      <c r="F37" s="44"/>
      <c r="G37" s="45" t="s">
        <v>57</v>
      </c>
      <c r="H37" s="118"/>
      <c r="I37" s="16"/>
      <c r="J37" s="42" t="e">
        <f t="shared" si="7"/>
        <v>#DIV/0!</v>
      </c>
      <c r="K37" s="16"/>
      <c r="L37" s="287"/>
      <c r="M37" s="287"/>
      <c r="N37" s="287"/>
      <c r="O37" s="287"/>
      <c r="P37" s="287"/>
      <c r="Q37" s="287"/>
      <c r="R37" s="287"/>
      <c r="S37" s="287"/>
      <c r="T37" s="287"/>
      <c r="U37" s="287"/>
      <c r="V37" s="287"/>
      <c r="W37" s="287"/>
      <c r="X37" s="287"/>
    </row>
    <row r="38" spans="1:24" ht="18.75" customHeight="1">
      <c r="A38" s="13" t="s">
        <v>56</v>
      </c>
      <c r="B38" s="26"/>
      <c r="C38" s="10"/>
      <c r="D38" s="43"/>
      <c r="E38" s="16"/>
      <c r="F38" s="44"/>
      <c r="G38" s="45" t="s">
        <v>59</v>
      </c>
      <c r="H38" s="118"/>
      <c r="I38" s="16"/>
      <c r="J38" s="42" t="e">
        <f t="shared" si="7"/>
        <v>#DIV/0!</v>
      </c>
      <c r="K38" s="16"/>
      <c r="L38" s="287"/>
      <c r="M38" s="287"/>
      <c r="N38" s="287"/>
      <c r="O38" s="287"/>
      <c r="P38" s="287"/>
      <c r="Q38" s="287"/>
      <c r="R38" s="287"/>
      <c r="S38" s="287"/>
      <c r="T38" s="287"/>
      <c r="U38" s="287"/>
      <c r="V38" s="287"/>
      <c r="W38" s="287"/>
      <c r="X38" s="287"/>
    </row>
    <row r="39" spans="1:24" ht="18.5">
      <c r="A39" s="13" t="s">
        <v>58</v>
      </c>
      <c r="B39" s="26"/>
      <c r="C39" s="10"/>
      <c r="D39" s="43"/>
      <c r="E39" s="16"/>
      <c r="F39" s="44"/>
      <c r="G39" s="45" t="s">
        <v>61</v>
      </c>
      <c r="H39" s="118"/>
      <c r="I39" s="16"/>
      <c r="J39" s="42" t="e">
        <f t="shared" si="7"/>
        <v>#DIV/0!</v>
      </c>
      <c r="K39" s="16"/>
      <c r="L39" s="287"/>
      <c r="M39" s="287"/>
      <c r="N39" s="287"/>
      <c r="O39" s="287"/>
      <c r="P39" s="287"/>
      <c r="Q39" s="287"/>
      <c r="R39" s="287"/>
      <c r="S39" s="287"/>
      <c r="T39" s="287"/>
      <c r="U39" s="287"/>
      <c r="V39" s="287"/>
      <c r="W39" s="287"/>
      <c r="X39" s="287"/>
    </row>
    <row r="40" spans="1:24" ht="18.5">
      <c r="A40" s="13" t="s">
        <v>60</v>
      </c>
      <c r="B40" s="26"/>
      <c r="C40" s="10"/>
      <c r="D40" s="43"/>
      <c r="E40" s="16"/>
      <c r="F40" s="44"/>
      <c r="G40" s="45" t="s">
        <v>182</v>
      </c>
      <c r="H40" s="118"/>
      <c r="I40" s="16"/>
      <c r="J40" s="42" t="e">
        <f t="shared" si="7"/>
        <v>#DIV/0!</v>
      </c>
      <c r="K40" s="16"/>
      <c r="L40" s="16" t="s">
        <v>62</v>
      </c>
      <c r="M40" s="16"/>
      <c r="N40" s="16"/>
    </row>
    <row r="41" spans="1:24" ht="30.65" customHeight="1" thickBot="1">
      <c r="A41" s="13" t="s">
        <v>185</v>
      </c>
      <c r="B41" s="26"/>
      <c r="C41" s="9"/>
      <c r="D41" s="43"/>
      <c r="E41" s="16"/>
      <c r="F41" s="245" t="str">
        <f>IF(D7&gt;86000,"Must equal grant or more (1:1 CASH match)","")</f>
        <v/>
      </c>
      <c r="G41" s="16" t="s">
        <v>63</v>
      </c>
      <c r="H41" s="46">
        <f>SUM(H33:H40)</f>
        <v>0</v>
      </c>
      <c r="I41" s="16"/>
      <c r="J41" s="42" t="e">
        <f t="shared" si="7"/>
        <v>#DIV/0!</v>
      </c>
      <c r="K41" s="16"/>
      <c r="L41" s="47" t="s">
        <v>64</v>
      </c>
      <c r="M41" s="48"/>
      <c r="N41" s="122">
        <f>IF(D7&gt;90000,D7,IF(D7&gt;50000,D7*0.75,IF(D7&lt;50001,D7/2)))</f>
        <v>0</v>
      </c>
      <c r="P41" s="292"/>
      <c r="Q41" s="292"/>
      <c r="R41" s="292"/>
      <c r="S41" s="292"/>
      <c r="T41" s="292"/>
      <c r="U41" s="292"/>
      <c r="V41" s="292"/>
    </row>
    <row r="42" spans="1:24" ht="35" customHeight="1" thickTop="1" thickBot="1">
      <c r="A42" s="26" t="s">
        <v>65</v>
      </c>
      <c r="B42" s="26"/>
      <c r="C42" s="16"/>
      <c r="D42" s="27"/>
      <c r="E42" s="16"/>
      <c r="F42" s="44"/>
      <c r="G42" s="16" t="s">
        <v>66</v>
      </c>
      <c r="H42" s="125">
        <f>N23</f>
        <v>0</v>
      </c>
      <c r="I42" s="16"/>
      <c r="J42" s="28" t="e">
        <f t="shared" si="7"/>
        <v>#DIV/0!</v>
      </c>
      <c r="K42" s="16"/>
      <c r="L42" s="251" t="s">
        <v>67</v>
      </c>
      <c r="M42" s="252"/>
      <c r="N42" s="253">
        <f>IF(D7&gt;90000,"0",IF(D7&gt;50000,D7*0.25,IF(D7&lt;50001,D7/2)))</f>
        <v>0</v>
      </c>
      <c r="P42" s="257" t="s">
        <v>68</v>
      </c>
    </row>
    <row r="43" spans="1:24" ht="19" thickBot="1">
      <c r="A43" s="26" t="s">
        <v>184</v>
      </c>
      <c r="B43" s="26"/>
      <c r="C43" s="16"/>
      <c r="D43" s="43"/>
      <c r="E43" s="49"/>
      <c r="F43" s="44"/>
      <c r="G43" s="16" t="s">
        <v>69</v>
      </c>
      <c r="H43" s="50">
        <f>SUM(N32+H41+H42)</f>
        <v>0</v>
      </c>
      <c r="I43" s="51"/>
      <c r="J43" s="52" t="e">
        <f t="shared" si="7"/>
        <v>#DIV/0!</v>
      </c>
      <c r="K43" s="16"/>
      <c r="L43" s="16"/>
      <c r="M43" s="16"/>
      <c r="N43" s="10"/>
      <c r="O43" s="10"/>
      <c r="P43" s="247"/>
    </row>
    <row r="44" spans="1:24" ht="21.75" customHeight="1" thickBot="1">
      <c r="A44" s="307" t="s">
        <v>70</v>
      </c>
      <c r="B44" s="307"/>
      <c r="C44" s="53" t="s">
        <v>71</v>
      </c>
      <c r="D44" s="124"/>
      <c r="E44" s="27"/>
      <c r="F44" s="28" t="e">
        <f>D44/$H$45</f>
        <v>#DIV/0!</v>
      </c>
      <c r="G44" s="16"/>
      <c r="H44" s="27"/>
      <c r="I44" s="16"/>
      <c r="J44" s="28"/>
      <c r="K44" s="16"/>
      <c r="L44" s="16"/>
      <c r="M44" s="16"/>
      <c r="N44" s="248"/>
      <c r="O44" s="249"/>
      <c r="P44" s="250"/>
      <c r="V44" s="246"/>
    </row>
    <row r="45" spans="1:24" ht="22.75" customHeight="1" thickBot="1">
      <c r="A45" s="31" t="s">
        <v>72</v>
      </c>
      <c r="C45" s="190"/>
      <c r="D45" s="309" t="s">
        <v>73</v>
      </c>
      <c r="E45" s="309"/>
      <c r="F45" s="309"/>
      <c r="G45" s="16"/>
      <c r="H45" s="136">
        <f>H43+D44</f>
        <v>0</v>
      </c>
      <c r="I45" s="36"/>
      <c r="J45" s="55" t="e">
        <f>J43+F44</f>
        <v>#DIV/0!</v>
      </c>
      <c r="K45" s="16"/>
      <c r="L45" s="16"/>
      <c r="M45" s="16"/>
      <c r="N45" s="10"/>
      <c r="O45" s="10"/>
      <c r="P45" s="10"/>
    </row>
    <row r="46" spans="1:24" ht="19" thickBot="1">
      <c r="A46" s="31" t="s">
        <v>74</v>
      </c>
      <c r="B46" s="26"/>
      <c r="C46" s="34"/>
      <c r="D46" s="134"/>
      <c r="E46" s="34"/>
      <c r="F46" s="54"/>
      <c r="G46" s="16"/>
      <c r="H46" s="137">
        <f>H45-V24</f>
        <v>0</v>
      </c>
      <c r="I46" s="34"/>
      <c r="J46" s="138" t="e">
        <f>H46/H45</f>
        <v>#DIV/0!</v>
      </c>
      <c r="K46" s="16"/>
      <c r="L46" s="16"/>
      <c r="M46" s="16"/>
      <c r="N46" s="10"/>
      <c r="O46" s="10"/>
      <c r="P46" s="10"/>
    </row>
    <row r="47" spans="1:24" ht="9.75" customHeight="1" thickTop="1">
      <c r="A47" s="300"/>
      <c r="B47" s="300"/>
      <c r="C47" s="300"/>
      <c r="D47" s="300"/>
      <c r="E47" s="300"/>
      <c r="F47" s="300"/>
      <c r="G47" s="300"/>
      <c r="H47" s="300"/>
      <c r="I47" s="300"/>
      <c r="J47" s="300"/>
      <c r="K47" s="300"/>
      <c r="L47" s="300"/>
      <c r="M47" s="300"/>
      <c r="N47" s="300"/>
      <c r="O47" s="300"/>
      <c r="P47" s="300"/>
      <c r="Q47" s="300"/>
      <c r="R47" s="300"/>
      <c r="S47" s="300"/>
      <c r="T47" s="300"/>
      <c r="U47" s="300"/>
      <c r="V47" s="300"/>
    </row>
    <row r="48" spans="1:24" ht="29.25" customHeight="1">
      <c r="A48" s="299" t="s">
        <v>75</v>
      </c>
      <c r="B48" s="299"/>
      <c r="C48" s="299"/>
      <c r="D48" s="299"/>
      <c r="E48" s="299"/>
      <c r="F48" s="299"/>
      <c r="G48" s="299"/>
      <c r="H48" s="299"/>
      <c r="I48" s="299"/>
      <c r="J48" s="299"/>
      <c r="K48" s="299"/>
      <c r="L48" s="299"/>
      <c r="M48" s="299"/>
      <c r="N48" s="299"/>
      <c r="O48" s="299"/>
      <c r="P48" s="299"/>
      <c r="Q48" s="56"/>
    </row>
    <row r="49" spans="1:1">
      <c r="A49" t="s">
        <v>186</v>
      </c>
    </row>
  </sheetData>
  <mergeCells count="23">
    <mergeCell ref="A1:F1"/>
    <mergeCell ref="A48:P48"/>
    <mergeCell ref="A47:V47"/>
    <mergeCell ref="D9:J9"/>
    <mergeCell ref="N9:P9"/>
    <mergeCell ref="A21:B21"/>
    <mergeCell ref="C26:P26"/>
    <mergeCell ref="A32:D32"/>
    <mergeCell ref="N27:P27"/>
    <mergeCell ref="A44:B44"/>
    <mergeCell ref="D10:F10"/>
    <mergeCell ref="A16:B16"/>
    <mergeCell ref="A17:B17"/>
    <mergeCell ref="D45:F45"/>
    <mergeCell ref="A18:B18"/>
    <mergeCell ref="A20:B20"/>
    <mergeCell ref="F7:H8"/>
    <mergeCell ref="V28:W29"/>
    <mergeCell ref="P41:V41"/>
    <mergeCell ref="A3:U4"/>
    <mergeCell ref="J6:V6"/>
    <mergeCell ref="A5:P5"/>
    <mergeCell ref="B6:F6"/>
  </mergeCells>
  <conditionalFormatting sqref="D21">
    <cfRule type="cellIs" dxfId="12" priority="9" stopIfTrue="1" operator="notEqual">
      <formula>$D$7</formula>
    </cfRule>
  </conditionalFormatting>
  <conditionalFormatting sqref="D44">
    <cfRule type="cellIs" dxfId="11" priority="8" stopIfTrue="1" operator="greaterThan">
      <formula>$V$24/2</formula>
    </cfRule>
  </conditionalFormatting>
  <conditionalFormatting sqref="F40">
    <cfRule type="expression" dxfId="10" priority="1">
      <formula>"if $D$5&gt;86001,""Must show 1:1 cash match total"","""""</formula>
    </cfRule>
  </conditionalFormatting>
  <conditionalFormatting sqref="H41">
    <cfRule type="expression" dxfId="9" priority="5" stopIfTrue="1">
      <formula>"If(N5&lt;149.99),H38=N5,If(N5&gt;75000&lt;150000),H38&lt;75000*.75),if(n5&lt;40000,h38&gt;n5*.50)"</formula>
    </cfRule>
  </conditionalFormatting>
  <conditionalFormatting sqref="H46">
    <cfRule type="cellIs" dxfId="8" priority="3" operator="lessThan">
      <formula>0</formula>
    </cfRule>
    <cfRule type="cellIs" dxfId="7" priority="4" operator="greaterThan">
      <formula>0</formula>
    </cfRule>
  </conditionalFormatting>
  <conditionalFormatting sqref="V24">
    <cfRule type="cellIs" dxfId="6" priority="2" operator="notEqual">
      <formula>$V$21</formula>
    </cfRule>
  </conditionalFormatting>
  <pageMargins left="0.7" right="0.66" top="0.4" bottom="0.34" header="0.28000000000000003" footer="0.17"/>
  <pageSetup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95"/>
  <sheetViews>
    <sheetView showWhiteSpace="0" zoomScale="80" zoomScaleNormal="80" zoomScaleSheetLayoutView="90" zoomScalePageLayoutView="80" workbookViewId="0">
      <selection activeCell="B5" sqref="B5:F5"/>
    </sheetView>
  </sheetViews>
  <sheetFormatPr defaultRowHeight="14.5"/>
  <cols>
    <col min="1" max="1" width="27.26953125" customWidth="1"/>
    <col min="2" max="2" width="35.36328125" customWidth="1"/>
    <col min="3" max="3" width="23" customWidth="1"/>
    <col min="4" max="4" width="40.36328125" customWidth="1"/>
    <col min="5" max="5" width="25.7265625" customWidth="1"/>
    <col min="6" max="6" width="14.7265625" customWidth="1"/>
    <col min="7" max="7" width="2.6328125" customWidth="1"/>
    <col min="8" max="8" width="14.6328125" customWidth="1"/>
    <col min="9" max="9" width="12.7265625" customWidth="1"/>
    <col min="10" max="10" width="13.36328125" customWidth="1"/>
    <col min="11" max="11" width="2.6328125" customWidth="1"/>
    <col min="12" max="12" width="14.7265625" customWidth="1"/>
    <col min="13" max="13" width="1.26953125" customWidth="1"/>
    <col min="14" max="14" width="16.90625" customWidth="1"/>
    <col min="15" max="15" width="10.26953125" customWidth="1"/>
    <col min="16" max="20" width="9.08984375" customWidth="1"/>
  </cols>
  <sheetData>
    <row r="1" spans="1:15" ht="17.399999999999999" customHeight="1"/>
    <row r="2" spans="1:15" ht="15" customHeight="1">
      <c r="A2" s="293" t="s">
        <v>76</v>
      </c>
      <c r="B2" s="294"/>
      <c r="C2" s="294"/>
      <c r="D2" s="294"/>
      <c r="E2" s="294"/>
      <c r="F2" s="294"/>
      <c r="G2" s="294"/>
      <c r="H2" s="294"/>
      <c r="I2" s="294"/>
      <c r="J2" s="294"/>
      <c r="K2" s="294"/>
      <c r="L2" s="294"/>
      <c r="M2" s="206"/>
      <c r="N2" s="85"/>
    </row>
    <row r="3" spans="1:15" ht="52.15" customHeight="1">
      <c r="A3" s="294"/>
      <c r="B3" s="294"/>
      <c r="C3" s="294"/>
      <c r="D3" s="294"/>
      <c r="E3" s="294"/>
      <c r="F3" s="294"/>
      <c r="G3" s="294"/>
      <c r="H3" s="294"/>
      <c r="I3" s="294"/>
      <c r="J3" s="294"/>
      <c r="K3" s="294"/>
      <c r="L3" s="294"/>
      <c r="M3" s="206"/>
      <c r="N3" s="85"/>
    </row>
    <row r="4" spans="1:15" ht="18.75" customHeight="1">
      <c r="A4" s="315"/>
      <c r="B4" s="296"/>
      <c r="C4" s="296"/>
      <c r="D4" s="296"/>
      <c r="E4" s="296"/>
      <c r="F4" s="296"/>
      <c r="G4" s="296"/>
      <c r="H4" s="296"/>
      <c r="I4" s="296"/>
      <c r="J4" s="176" t="s">
        <v>1</v>
      </c>
      <c r="K4" s="230"/>
      <c r="L4" s="176" t="s">
        <v>187</v>
      </c>
      <c r="N4" s="85"/>
    </row>
    <row r="5" spans="1:15" ht="21.15" customHeight="1">
      <c r="A5" s="1" t="s">
        <v>77</v>
      </c>
      <c r="B5" s="297"/>
      <c r="C5" s="297"/>
      <c r="D5" s="297"/>
      <c r="E5" s="314"/>
      <c r="F5" s="314"/>
      <c r="G5" s="2"/>
      <c r="H5" s="1"/>
      <c r="I5" s="1"/>
      <c r="L5" s="176" t="s">
        <v>3</v>
      </c>
      <c r="M5" s="218"/>
      <c r="N5" s="272"/>
    </row>
    <row r="6" spans="1:15" ht="18.5">
      <c r="C6" s="5" t="s">
        <v>7</v>
      </c>
      <c r="D6" s="269"/>
      <c r="E6" s="5"/>
      <c r="F6" s="146"/>
      <c r="G6" s="2"/>
      <c r="H6" s="3"/>
      <c r="I6" s="3"/>
      <c r="J6" s="176" t="s">
        <v>4</v>
      </c>
      <c r="L6" s="200"/>
      <c r="N6" s="85"/>
    </row>
    <row r="7" spans="1:15" ht="15.5">
      <c r="A7" s="3"/>
      <c r="B7" s="6"/>
      <c r="C7" s="3"/>
      <c r="D7" s="3"/>
      <c r="E7" s="3"/>
      <c r="F7" s="3"/>
      <c r="G7" s="3"/>
      <c r="H7" s="3"/>
      <c r="I7" s="3"/>
      <c r="J7" s="3"/>
      <c r="K7" s="3"/>
      <c r="L7" s="3"/>
    </row>
    <row r="8" spans="1:15" ht="15.5">
      <c r="A8" s="7" t="s">
        <v>8</v>
      </c>
      <c r="B8" s="3"/>
      <c r="C8" s="8"/>
      <c r="D8" s="8"/>
      <c r="E8" s="8"/>
      <c r="F8" s="221"/>
      <c r="G8" s="221"/>
      <c r="H8" s="310" t="s">
        <v>78</v>
      </c>
      <c r="I8" s="310"/>
      <c r="J8" s="310"/>
      <c r="K8" s="310"/>
      <c r="L8" s="310"/>
      <c r="N8" s="226"/>
    </row>
    <row r="9" spans="1:15" ht="15.5">
      <c r="A9" s="213" t="s">
        <v>79</v>
      </c>
      <c r="B9" s="214"/>
      <c r="C9" s="213" t="s">
        <v>80</v>
      </c>
      <c r="D9" s="213" t="s">
        <v>81</v>
      </c>
      <c r="E9" s="213" t="s">
        <v>82</v>
      </c>
      <c r="F9" s="213" t="s">
        <v>83</v>
      </c>
      <c r="G9" s="215"/>
      <c r="H9" s="232" t="s">
        <v>84</v>
      </c>
      <c r="I9" s="216" t="s">
        <v>85</v>
      </c>
      <c r="J9" s="216" t="s">
        <v>86</v>
      </c>
      <c r="K9" s="11"/>
      <c r="L9" s="132" t="s">
        <v>87</v>
      </c>
      <c r="O9" s="227"/>
    </row>
    <row r="10" spans="1:15" ht="15.5">
      <c r="A10" s="9" t="s">
        <v>88</v>
      </c>
      <c r="B10" s="9"/>
      <c r="C10" s="270"/>
      <c r="D10" s="16"/>
      <c r="E10" s="16"/>
      <c r="F10" s="212"/>
      <c r="G10" s="16"/>
      <c r="H10" s="233"/>
      <c r="I10" s="282"/>
      <c r="J10" s="209"/>
      <c r="K10" s="16"/>
      <c r="L10" s="24">
        <f>F10+H10+I10+J10</f>
        <v>0</v>
      </c>
      <c r="N10" s="194"/>
      <c r="O10" s="227"/>
    </row>
    <row r="11" spans="1:15" ht="15.5">
      <c r="A11" s="9"/>
      <c r="B11" s="9"/>
      <c r="C11" s="270"/>
      <c r="D11" s="16"/>
      <c r="E11" s="16"/>
      <c r="F11" s="212"/>
      <c r="G11" s="16"/>
      <c r="H11" s="233"/>
      <c r="I11" s="282"/>
      <c r="J11" s="209"/>
      <c r="K11" s="16"/>
      <c r="L11" s="24">
        <f>F11+H11+I11+J11</f>
        <v>0</v>
      </c>
      <c r="N11" s="194"/>
      <c r="O11" s="227"/>
    </row>
    <row r="12" spans="1:15" ht="15.5">
      <c r="A12" s="9"/>
      <c r="B12" s="276"/>
      <c r="C12" s="271"/>
      <c r="D12" s="60"/>
      <c r="E12" s="60"/>
      <c r="F12" s="217"/>
      <c r="G12" s="60"/>
      <c r="H12" s="234"/>
      <c r="I12" s="282"/>
      <c r="J12" s="283"/>
      <c r="K12" s="16"/>
      <c r="L12" s="24"/>
      <c r="N12" s="194"/>
      <c r="O12" s="227"/>
    </row>
    <row r="13" spans="1:15" ht="15.5">
      <c r="A13" s="9"/>
      <c r="B13" s="9" t="s">
        <v>90</v>
      </c>
      <c r="C13" s="16"/>
      <c r="D13" s="16"/>
      <c r="E13" s="16"/>
      <c r="F13" s="212">
        <f>SUM(F10:F12)</f>
        <v>0</v>
      </c>
      <c r="G13" s="16"/>
      <c r="H13" s="222">
        <f>SUM(H10:H12)</f>
        <v>0</v>
      </c>
      <c r="I13" s="279">
        <f>SUM(I10:I12)</f>
        <v>0</v>
      </c>
      <c r="J13" s="279">
        <f>SUM(J10:J12)</f>
        <v>0</v>
      </c>
      <c r="K13" s="284"/>
      <c r="L13" s="279">
        <f>SUM(L10:L12)</f>
        <v>0</v>
      </c>
      <c r="N13" s="194"/>
      <c r="O13" s="227"/>
    </row>
    <row r="14" spans="1:15" ht="15.5">
      <c r="A14" s="9" t="s">
        <v>91</v>
      </c>
      <c r="B14" s="9"/>
      <c r="C14" s="16"/>
      <c r="D14" s="16"/>
      <c r="E14" s="16"/>
      <c r="F14" s="212"/>
      <c r="G14" s="16"/>
      <c r="H14" s="233"/>
      <c r="I14" s="16"/>
      <c r="J14" s="209"/>
      <c r="K14" s="16"/>
      <c r="L14" s="24">
        <f t="shared" ref="L14:L88" si="0">H14+I14+J14</f>
        <v>0</v>
      </c>
      <c r="N14" s="194"/>
      <c r="O14" s="227"/>
    </row>
    <row r="15" spans="1:15" ht="15.5">
      <c r="A15" s="9"/>
      <c r="B15" s="9"/>
      <c r="C15" s="270"/>
      <c r="D15" s="16"/>
      <c r="E15" s="16"/>
      <c r="F15" s="212"/>
      <c r="G15" s="16"/>
      <c r="H15" s="233"/>
      <c r="I15" s="16"/>
      <c r="J15" s="209"/>
      <c r="K15" s="16"/>
      <c r="L15" s="24">
        <f>F15+H15+I15+J15</f>
        <v>0</v>
      </c>
      <c r="N15" s="194"/>
      <c r="O15" s="227"/>
    </row>
    <row r="16" spans="1:15" ht="15.5">
      <c r="A16" s="9"/>
      <c r="B16" s="9"/>
      <c r="C16" s="270"/>
      <c r="D16" s="16"/>
      <c r="E16" s="16"/>
      <c r="F16" s="212"/>
      <c r="G16" s="16"/>
      <c r="H16" s="233"/>
      <c r="I16" s="16"/>
      <c r="J16" s="209"/>
      <c r="K16" s="16"/>
      <c r="L16" s="24">
        <f t="shared" ref="L16:L17" si="1">F16+H16+I16+J16</f>
        <v>0</v>
      </c>
      <c r="N16" s="194"/>
      <c r="O16" s="227"/>
    </row>
    <row r="17" spans="1:15" ht="15.5">
      <c r="A17" s="9"/>
      <c r="B17" s="276"/>
      <c r="C17" s="271"/>
      <c r="D17" s="60"/>
      <c r="E17" s="60"/>
      <c r="F17" s="217"/>
      <c r="G17" s="60"/>
      <c r="H17" s="234"/>
      <c r="I17" s="60"/>
      <c r="J17" s="209"/>
      <c r="K17" s="16"/>
      <c r="L17" s="24">
        <f t="shared" si="1"/>
        <v>0</v>
      </c>
      <c r="N17" s="194"/>
      <c r="O17" s="227"/>
    </row>
    <row r="18" spans="1:15" ht="15.5">
      <c r="A18" s="9"/>
      <c r="B18" s="277" t="s">
        <v>90</v>
      </c>
      <c r="C18" s="273"/>
      <c r="D18" s="273"/>
      <c r="E18" s="273"/>
      <c r="F18" s="278">
        <f>SUM(F15:F17)</f>
        <v>0</v>
      </c>
      <c r="G18" s="273"/>
      <c r="H18" s="279">
        <f>SUM(H14:H16)</f>
        <v>0</v>
      </c>
      <c r="I18" s="279">
        <f>SUM(I14:I16)</f>
        <v>0</v>
      </c>
      <c r="J18" s="279">
        <f>SUM(J14:J16)</f>
        <v>0</v>
      </c>
      <c r="K18" s="284"/>
      <c r="L18" s="279">
        <f>SUM(L14:L17)</f>
        <v>0</v>
      </c>
      <c r="N18" s="194"/>
      <c r="O18" s="227"/>
    </row>
    <row r="19" spans="1:15" ht="15.5">
      <c r="A19" s="9" t="s">
        <v>92</v>
      </c>
      <c r="B19" s="90"/>
      <c r="C19" s="16"/>
      <c r="D19" s="16"/>
      <c r="E19" s="16"/>
      <c r="F19" s="212"/>
      <c r="G19" s="16"/>
      <c r="H19" s="233"/>
      <c r="I19" s="16"/>
      <c r="J19" s="209"/>
      <c r="K19" s="16"/>
      <c r="L19" s="24">
        <f t="shared" si="0"/>
        <v>0</v>
      </c>
      <c r="N19" s="194"/>
      <c r="O19" s="227"/>
    </row>
    <row r="20" spans="1:15" ht="15.5">
      <c r="A20" s="9"/>
      <c r="B20" s="9"/>
      <c r="C20" s="270"/>
      <c r="D20" s="16"/>
      <c r="E20" s="16"/>
      <c r="F20" s="212"/>
      <c r="G20" s="16"/>
      <c r="H20" s="233"/>
      <c r="I20" s="16"/>
      <c r="J20" s="209"/>
      <c r="K20" s="16"/>
      <c r="L20" s="24">
        <f>F20+H20+I20+J20</f>
        <v>0</v>
      </c>
      <c r="N20" s="194"/>
      <c r="O20" s="227"/>
    </row>
    <row r="21" spans="1:15" ht="15.5">
      <c r="A21" s="9"/>
      <c r="B21" s="9"/>
      <c r="C21" s="270"/>
      <c r="D21" s="16"/>
      <c r="E21" s="16"/>
      <c r="F21" s="212"/>
      <c r="G21" s="16"/>
      <c r="H21" s="233"/>
      <c r="I21" s="16"/>
      <c r="J21" s="209"/>
      <c r="K21" s="16"/>
      <c r="L21" s="24">
        <f t="shared" ref="L21:L22" si="2">F21+H21+I21+J21</f>
        <v>0</v>
      </c>
      <c r="N21" s="194"/>
      <c r="O21" s="227"/>
    </row>
    <row r="22" spans="1:15" ht="15.5">
      <c r="A22" s="9"/>
      <c r="B22" s="9"/>
      <c r="C22" s="270"/>
      <c r="D22" s="16"/>
      <c r="E22" s="16"/>
      <c r="F22" s="212"/>
      <c r="G22" s="16"/>
      <c r="H22" s="233"/>
      <c r="I22" s="16"/>
      <c r="J22" s="209"/>
      <c r="K22" s="16"/>
      <c r="L22" s="24">
        <f t="shared" si="2"/>
        <v>0</v>
      </c>
      <c r="N22" s="194"/>
      <c r="O22" s="227"/>
    </row>
    <row r="23" spans="1:15" ht="15.5">
      <c r="A23" s="9"/>
      <c r="B23" s="277" t="s">
        <v>90</v>
      </c>
      <c r="C23" s="273"/>
      <c r="D23" s="273"/>
      <c r="E23" s="273"/>
      <c r="F23" s="278">
        <f>SUM(F20:F22)</f>
        <v>0</v>
      </c>
      <c r="G23" s="273"/>
      <c r="H23" s="279">
        <f>SUM(H19:H22)</f>
        <v>0</v>
      </c>
      <c r="I23" s="279">
        <f>SUM(I19:I22)</f>
        <v>0</v>
      </c>
      <c r="J23" s="279">
        <f>SUM(J19:J22)</f>
        <v>0</v>
      </c>
      <c r="K23" s="284"/>
      <c r="L23" s="279">
        <f>SUM(L19:L22)</f>
        <v>0</v>
      </c>
      <c r="N23" s="194"/>
      <c r="O23" s="227"/>
    </row>
    <row r="24" spans="1:15" ht="15.5">
      <c r="A24" s="9" t="s">
        <v>18</v>
      </c>
      <c r="B24" s="9"/>
      <c r="C24" s="16"/>
      <c r="D24" s="16"/>
      <c r="E24" s="16"/>
      <c r="F24" s="212"/>
      <c r="G24" s="16"/>
      <c r="H24" s="233"/>
      <c r="I24" s="16"/>
      <c r="J24" s="209"/>
      <c r="K24" s="16"/>
      <c r="L24" s="24">
        <f t="shared" si="0"/>
        <v>0</v>
      </c>
      <c r="N24" s="194"/>
      <c r="O24" s="227"/>
    </row>
    <row r="25" spans="1:15" ht="15.5">
      <c r="A25" s="9"/>
      <c r="B25" s="9"/>
      <c r="C25" s="270"/>
      <c r="D25" s="16"/>
      <c r="E25" s="16"/>
      <c r="F25" s="212"/>
      <c r="G25" s="16"/>
      <c r="H25" s="233"/>
      <c r="I25" s="16"/>
      <c r="J25" s="209"/>
      <c r="K25" s="16"/>
      <c r="L25" s="24">
        <f>F25+H25+I25+J25</f>
        <v>0</v>
      </c>
      <c r="N25" s="194"/>
      <c r="O25" s="227"/>
    </row>
    <row r="26" spans="1:15" ht="15.5">
      <c r="A26" s="9"/>
      <c r="B26" s="9"/>
      <c r="C26" s="270"/>
      <c r="D26" s="16"/>
      <c r="E26" s="16"/>
      <c r="F26" s="212"/>
      <c r="G26" s="16"/>
      <c r="H26" s="233"/>
      <c r="I26" s="16"/>
      <c r="J26" s="209"/>
      <c r="K26" s="16"/>
      <c r="L26" s="24">
        <f t="shared" ref="L26:L29" si="3">F26+H26+I26+J26</f>
        <v>0</v>
      </c>
      <c r="N26" s="194"/>
      <c r="O26" s="227"/>
    </row>
    <row r="27" spans="1:15" ht="15.5">
      <c r="A27" s="9"/>
      <c r="B27" s="9"/>
      <c r="C27" s="270"/>
      <c r="D27" s="16"/>
      <c r="E27" s="16"/>
      <c r="F27" s="212"/>
      <c r="G27" s="16"/>
      <c r="H27" s="233"/>
      <c r="I27" s="16"/>
      <c r="J27" s="209"/>
      <c r="K27" s="16"/>
      <c r="L27" s="24">
        <f t="shared" si="3"/>
        <v>0</v>
      </c>
      <c r="N27" s="194"/>
      <c r="O27" s="227"/>
    </row>
    <row r="28" spans="1:15" ht="15.5">
      <c r="A28" s="9"/>
      <c r="B28" s="9"/>
      <c r="C28" s="270"/>
      <c r="D28" s="16"/>
      <c r="E28" s="16"/>
      <c r="F28" s="212"/>
      <c r="G28" s="16"/>
      <c r="H28" s="233"/>
      <c r="I28" s="16"/>
      <c r="J28" s="209"/>
      <c r="K28" s="16"/>
      <c r="L28" s="24">
        <f t="shared" si="3"/>
        <v>0</v>
      </c>
      <c r="N28" s="194"/>
      <c r="O28" s="227"/>
    </row>
    <row r="29" spans="1:15" ht="15.5">
      <c r="A29" s="9"/>
      <c r="B29" s="276"/>
      <c r="C29" s="270"/>
      <c r="D29" s="60"/>
      <c r="E29" s="60"/>
      <c r="F29" s="217"/>
      <c r="G29" s="60"/>
      <c r="H29" s="234"/>
      <c r="I29" s="60"/>
      <c r="J29" s="209"/>
      <c r="K29" s="16"/>
      <c r="L29" s="24">
        <f t="shared" si="3"/>
        <v>0</v>
      </c>
      <c r="N29" s="194"/>
      <c r="O29" s="227"/>
    </row>
    <row r="30" spans="1:15" ht="15.5">
      <c r="A30" s="9"/>
      <c r="B30" s="9" t="s">
        <v>90</v>
      </c>
      <c r="C30" s="273"/>
      <c r="D30" s="16"/>
      <c r="E30" s="16"/>
      <c r="F30" s="212">
        <f>SUM(F25:F29)</f>
        <v>0</v>
      </c>
      <c r="G30" s="16"/>
      <c r="H30" s="222">
        <f>SUM(H24:H26)</f>
        <v>0</v>
      </c>
      <c r="I30" s="222">
        <f>SUM(I24:I26)</f>
        <v>0</v>
      </c>
      <c r="J30" s="279">
        <f>SUM(J24:J26)</f>
        <v>0</v>
      </c>
      <c r="K30" s="284"/>
      <c r="L30" s="279">
        <f>SUM(L25:L29)</f>
        <v>0</v>
      </c>
      <c r="N30" s="194"/>
      <c r="O30" s="227"/>
    </row>
    <row r="31" spans="1:15" ht="15.5">
      <c r="A31" s="9" t="s">
        <v>19</v>
      </c>
      <c r="B31" s="9"/>
      <c r="C31" s="16"/>
      <c r="D31" s="16"/>
      <c r="E31" s="16"/>
      <c r="F31" s="212"/>
      <c r="G31" s="16"/>
      <c r="H31" s="233"/>
      <c r="I31" s="16"/>
      <c r="J31" s="209"/>
      <c r="K31" s="16"/>
      <c r="L31" s="24">
        <f t="shared" si="0"/>
        <v>0</v>
      </c>
      <c r="N31" s="194"/>
      <c r="O31" s="227"/>
    </row>
    <row r="32" spans="1:15" ht="15.5">
      <c r="A32" s="9"/>
      <c r="B32" s="9"/>
      <c r="C32" s="270"/>
      <c r="D32" s="16"/>
      <c r="E32" s="16"/>
      <c r="F32" s="212"/>
      <c r="G32" s="16"/>
      <c r="H32" s="233"/>
      <c r="I32" s="16"/>
      <c r="J32" s="209"/>
      <c r="K32" s="16"/>
      <c r="L32" s="24">
        <f>F32+H32+I32+J32</f>
        <v>0</v>
      </c>
      <c r="N32" s="194"/>
      <c r="O32" s="227"/>
    </row>
    <row r="33" spans="1:15" ht="15.5">
      <c r="A33" s="9"/>
      <c r="B33" s="9"/>
      <c r="C33" s="270"/>
      <c r="D33" s="16"/>
      <c r="E33" s="16"/>
      <c r="F33" s="212"/>
      <c r="G33" s="16"/>
      <c r="H33" s="233"/>
      <c r="I33" s="16"/>
      <c r="J33" s="209"/>
      <c r="K33" s="16"/>
      <c r="L33" s="24">
        <f t="shared" ref="L33:L34" si="4">F33+H33+I33+J33</f>
        <v>0</v>
      </c>
      <c r="N33" s="194"/>
      <c r="O33" s="227"/>
    </row>
    <row r="34" spans="1:15" ht="15.5">
      <c r="A34" s="9"/>
      <c r="B34" s="9"/>
      <c r="C34" s="270"/>
      <c r="D34" s="16"/>
      <c r="E34" s="16"/>
      <c r="F34" s="212"/>
      <c r="G34" s="16"/>
      <c r="H34" s="233"/>
      <c r="I34" s="16"/>
      <c r="J34" s="209"/>
      <c r="K34" s="16"/>
      <c r="L34" s="24">
        <f t="shared" si="4"/>
        <v>0</v>
      </c>
      <c r="N34" s="194"/>
      <c r="O34" s="227"/>
    </row>
    <row r="35" spans="1:15" ht="15.5">
      <c r="A35" s="9"/>
      <c r="B35" s="277" t="s">
        <v>90</v>
      </c>
      <c r="C35" s="273"/>
      <c r="D35" s="273"/>
      <c r="E35" s="273"/>
      <c r="F35" s="278">
        <f>SUM(F32:F34)</f>
        <v>0</v>
      </c>
      <c r="G35" s="273"/>
      <c r="H35" s="279">
        <f>SUM(H31:H32)</f>
        <v>0</v>
      </c>
      <c r="I35" s="279">
        <f>SUM(I31:I32)</f>
        <v>0</v>
      </c>
      <c r="J35" s="279">
        <f>SUM(J31:J32)</f>
        <v>0</v>
      </c>
      <c r="K35" s="284"/>
      <c r="L35" s="279">
        <f>SUM(L32:L34)</f>
        <v>0</v>
      </c>
      <c r="N35" s="194"/>
      <c r="O35" s="227"/>
    </row>
    <row r="36" spans="1:15" ht="15.5">
      <c r="A36" s="9" t="s">
        <v>178</v>
      </c>
      <c r="B36" s="9"/>
      <c r="C36" s="16"/>
      <c r="D36" s="16"/>
      <c r="E36" s="16"/>
      <c r="F36" s="212"/>
      <c r="G36" s="212"/>
      <c r="H36" s="212"/>
      <c r="I36" s="212"/>
      <c r="J36" s="212"/>
      <c r="K36" s="212"/>
      <c r="L36" s="212"/>
      <c r="N36" s="194"/>
      <c r="O36" s="227"/>
    </row>
    <row r="37" spans="1:15" ht="15.5">
      <c r="A37" s="9"/>
      <c r="B37" s="9"/>
      <c r="C37" s="270"/>
      <c r="D37" s="16"/>
      <c r="E37" s="16"/>
      <c r="F37" s="212"/>
      <c r="G37" s="212"/>
      <c r="H37" s="280"/>
      <c r="I37" s="212"/>
      <c r="J37" s="212"/>
      <c r="K37" s="212"/>
      <c r="L37" s="212">
        <f>SUM(F37+H37+I37+J37)</f>
        <v>0</v>
      </c>
      <c r="N37" s="194"/>
      <c r="O37" s="227"/>
    </row>
    <row r="38" spans="1:15" ht="15.5">
      <c r="A38" s="9"/>
      <c r="B38" s="9"/>
      <c r="C38" s="270"/>
      <c r="D38" s="16"/>
      <c r="E38" s="16"/>
      <c r="F38" s="212"/>
      <c r="G38" s="212"/>
      <c r="H38" s="280"/>
      <c r="I38" s="212"/>
      <c r="J38" s="212"/>
      <c r="K38" s="212"/>
      <c r="L38" s="212">
        <f t="shared" ref="L38:L41" si="5">SUM(F38+H38+I38+J38)</f>
        <v>0</v>
      </c>
      <c r="N38" s="194"/>
      <c r="O38" s="227"/>
    </row>
    <row r="39" spans="1:15" ht="15.5">
      <c r="A39" s="9"/>
      <c r="B39" s="9"/>
      <c r="C39" s="270"/>
      <c r="D39" s="16"/>
      <c r="E39" s="16"/>
      <c r="F39" s="212"/>
      <c r="G39" s="212"/>
      <c r="H39" s="280"/>
      <c r="I39" s="212"/>
      <c r="J39" s="212"/>
      <c r="K39" s="212"/>
      <c r="L39" s="212">
        <f t="shared" si="5"/>
        <v>0</v>
      </c>
      <c r="N39" s="194"/>
      <c r="O39" s="227"/>
    </row>
    <row r="40" spans="1:15" ht="15.5">
      <c r="A40" s="9"/>
      <c r="B40" s="9"/>
      <c r="C40" s="270"/>
      <c r="D40" s="16"/>
      <c r="E40" s="16"/>
      <c r="F40" s="212"/>
      <c r="G40" s="212"/>
      <c r="H40" s="280"/>
      <c r="I40" s="212"/>
      <c r="J40" s="212"/>
      <c r="K40" s="212"/>
      <c r="L40" s="212">
        <f t="shared" si="5"/>
        <v>0</v>
      </c>
      <c r="N40" s="194"/>
      <c r="O40" s="227"/>
    </row>
    <row r="41" spans="1:15" ht="15.5">
      <c r="A41" s="9"/>
      <c r="B41" s="9"/>
      <c r="C41" s="270"/>
      <c r="D41" s="16"/>
      <c r="E41" s="16"/>
      <c r="F41" s="212"/>
      <c r="G41" s="212"/>
      <c r="H41" s="280"/>
      <c r="I41" s="212"/>
      <c r="J41" s="212"/>
      <c r="K41" s="212"/>
      <c r="L41" s="212">
        <f t="shared" si="5"/>
        <v>0</v>
      </c>
      <c r="N41" s="194"/>
      <c r="O41" s="227"/>
    </row>
    <row r="42" spans="1:15" ht="15.5">
      <c r="A42" s="9"/>
      <c r="B42" s="277" t="s">
        <v>90</v>
      </c>
      <c r="C42" s="273"/>
      <c r="D42" s="273"/>
      <c r="E42" s="273"/>
      <c r="F42" s="278">
        <f>SUM(F37:F41)</f>
        <v>0</v>
      </c>
      <c r="G42" s="273"/>
      <c r="H42" s="279">
        <f>SUM(H39:H39)</f>
        <v>0</v>
      </c>
      <c r="I42" s="279">
        <f>SUM(I39:I39)</f>
        <v>0</v>
      </c>
      <c r="J42" s="279">
        <f>SUM(J39:J39)</f>
        <v>0</v>
      </c>
      <c r="K42" s="284"/>
      <c r="L42" s="279">
        <f>SUM(L37:L41)</f>
        <v>0</v>
      </c>
      <c r="N42" s="194"/>
      <c r="O42" s="227"/>
    </row>
    <row r="43" spans="1:15" ht="15.5">
      <c r="A43" s="313" t="s">
        <v>20</v>
      </c>
      <c r="B43" s="313"/>
      <c r="C43" s="16"/>
      <c r="D43" s="16"/>
      <c r="E43" s="16"/>
      <c r="F43" s="212"/>
      <c r="G43" s="16"/>
      <c r="H43" s="233"/>
      <c r="I43" s="16"/>
      <c r="J43" s="209"/>
      <c r="K43" s="16"/>
      <c r="L43" s="24"/>
      <c r="N43" s="194"/>
      <c r="O43" s="227"/>
    </row>
    <row r="44" spans="1:15" ht="15.5">
      <c r="A44" s="264"/>
      <c r="B44" s="264"/>
      <c r="C44" s="270"/>
      <c r="D44" s="16"/>
      <c r="E44" s="16"/>
      <c r="F44" s="212"/>
      <c r="G44" s="16"/>
      <c r="H44" s="233"/>
      <c r="I44" s="16"/>
      <c r="J44" s="209"/>
      <c r="K44" s="16"/>
      <c r="L44" s="24">
        <f>SUM(F44+H44+I44+J44)</f>
        <v>0</v>
      </c>
      <c r="N44" s="194"/>
      <c r="O44" s="227"/>
    </row>
    <row r="45" spans="1:15" ht="15.5">
      <c r="A45" s="264"/>
      <c r="B45" s="264"/>
      <c r="C45" s="270"/>
      <c r="D45" s="16"/>
      <c r="E45" s="16"/>
      <c r="F45" s="212"/>
      <c r="G45" s="16"/>
      <c r="H45" s="233"/>
      <c r="I45" s="16"/>
      <c r="J45" s="209"/>
      <c r="K45" s="16"/>
      <c r="L45" s="24">
        <f t="shared" ref="L45:L47" si="6">SUM(F45+H45+I45+J45)</f>
        <v>0</v>
      </c>
      <c r="N45" s="194"/>
      <c r="O45" s="227"/>
    </row>
    <row r="46" spans="1:15" ht="15.5">
      <c r="A46" s="264"/>
      <c r="B46" s="264"/>
      <c r="C46" s="270"/>
      <c r="D46" s="16"/>
      <c r="E46" s="16"/>
      <c r="F46" s="212"/>
      <c r="G46" s="16"/>
      <c r="H46" s="233"/>
      <c r="I46" s="16"/>
      <c r="J46" s="209"/>
      <c r="K46" s="16"/>
      <c r="L46" s="24">
        <f t="shared" si="6"/>
        <v>0</v>
      </c>
      <c r="N46" s="194"/>
      <c r="O46" s="227"/>
    </row>
    <row r="47" spans="1:15" ht="15.5">
      <c r="A47" s="264"/>
      <c r="B47" s="9"/>
      <c r="C47" s="270"/>
      <c r="D47" s="16"/>
      <c r="E47" s="60"/>
      <c r="F47" s="217"/>
      <c r="G47" s="60"/>
      <c r="H47" s="234"/>
      <c r="I47" s="60"/>
      <c r="J47" s="209"/>
      <c r="K47" s="16"/>
      <c r="L47" s="24">
        <f t="shared" si="6"/>
        <v>0</v>
      </c>
      <c r="N47" s="194"/>
      <c r="O47" s="227"/>
    </row>
    <row r="48" spans="1:15" ht="15.5">
      <c r="A48" s="264"/>
      <c r="B48" s="277" t="s">
        <v>90</v>
      </c>
      <c r="C48" s="273"/>
      <c r="D48" s="273"/>
      <c r="E48" s="16"/>
      <c r="F48" s="212">
        <f>SUM(F44:F47)</f>
        <v>0</v>
      </c>
      <c r="G48" s="16"/>
      <c r="H48" s="222">
        <f>SUM(H43:H47)</f>
        <v>0</v>
      </c>
      <c r="I48" s="222">
        <f>SUM(I43:I47)</f>
        <v>0</v>
      </c>
      <c r="J48" s="279">
        <f>SUM(J43:J47)</f>
        <v>0</v>
      </c>
      <c r="K48" s="284"/>
      <c r="L48" s="279">
        <f>SUM(L43:L47)</f>
        <v>0</v>
      </c>
      <c r="N48" s="194"/>
      <c r="O48" s="227"/>
    </row>
    <row r="49" spans="1:15" ht="15.5">
      <c r="A49" s="313" t="s">
        <v>21</v>
      </c>
      <c r="B49" s="313"/>
      <c r="C49" s="16"/>
      <c r="D49" s="16"/>
      <c r="E49" s="16"/>
      <c r="F49" s="212"/>
      <c r="G49" s="16"/>
      <c r="H49" s="233"/>
      <c r="I49" s="16"/>
      <c r="J49" s="209"/>
      <c r="K49" s="16"/>
      <c r="L49" s="24"/>
      <c r="N49" s="194"/>
      <c r="O49" s="227"/>
    </row>
    <row r="50" spans="1:15" ht="15.5">
      <c r="A50" s="264"/>
      <c r="B50" s="264"/>
      <c r="C50" s="270"/>
      <c r="D50" s="16"/>
      <c r="E50" s="16"/>
      <c r="F50" s="212"/>
      <c r="G50" s="16"/>
      <c r="H50" s="233"/>
      <c r="I50" s="16"/>
      <c r="J50" s="209"/>
      <c r="K50" s="16"/>
      <c r="L50" s="24">
        <f>F50+H50+I50+J50</f>
        <v>0</v>
      </c>
      <c r="N50" s="194"/>
      <c r="O50" s="227"/>
    </row>
    <row r="51" spans="1:15" ht="15.5">
      <c r="A51" s="264"/>
      <c r="B51" s="264"/>
      <c r="C51" s="270"/>
      <c r="D51" s="16"/>
      <c r="E51" s="16"/>
      <c r="F51" s="212"/>
      <c r="G51" s="16"/>
      <c r="H51" s="233"/>
      <c r="I51" s="16"/>
      <c r="J51" s="209"/>
      <c r="K51" s="16"/>
      <c r="L51" s="24">
        <f t="shared" ref="L51:L53" si="7">F51+H51+I51+J51</f>
        <v>0</v>
      </c>
      <c r="N51" s="194"/>
      <c r="O51" s="227"/>
    </row>
    <row r="52" spans="1:15" ht="15.5">
      <c r="A52" s="264"/>
      <c r="B52" s="264"/>
      <c r="C52" s="270"/>
      <c r="D52" s="16"/>
      <c r="E52" s="16"/>
      <c r="F52" s="212"/>
      <c r="G52" s="16"/>
      <c r="H52" s="233"/>
      <c r="I52" s="16"/>
      <c r="J52" s="209"/>
      <c r="K52" s="16"/>
      <c r="L52" s="24">
        <f t="shared" si="7"/>
        <v>0</v>
      </c>
      <c r="N52" s="194"/>
      <c r="O52" s="227"/>
    </row>
    <row r="53" spans="1:15" ht="15.5">
      <c r="A53" s="264"/>
      <c r="B53" s="264"/>
      <c r="C53" s="270"/>
      <c r="D53" s="16"/>
      <c r="E53" s="16"/>
      <c r="F53" s="212"/>
      <c r="G53" s="16"/>
      <c r="H53" s="233"/>
      <c r="I53" s="16"/>
      <c r="J53" s="209"/>
      <c r="K53" s="16"/>
      <c r="L53" s="24">
        <f t="shared" si="7"/>
        <v>0</v>
      </c>
      <c r="N53" s="194"/>
      <c r="O53" s="227"/>
    </row>
    <row r="54" spans="1:15" ht="15.5">
      <c r="A54" s="264"/>
      <c r="B54" s="264"/>
      <c r="C54" s="271"/>
      <c r="D54" s="16"/>
      <c r="E54" s="16"/>
      <c r="F54" s="212"/>
      <c r="G54" s="60"/>
      <c r="H54" s="234"/>
      <c r="I54" s="60"/>
      <c r="J54" s="208"/>
      <c r="K54" s="16"/>
      <c r="L54" s="24">
        <f>F54+H54+I54+J54</f>
        <v>0</v>
      </c>
      <c r="N54" s="194"/>
      <c r="O54" s="227"/>
    </row>
    <row r="55" spans="1:15" ht="15.5">
      <c r="A55" s="264"/>
      <c r="B55" s="277" t="s">
        <v>90</v>
      </c>
      <c r="C55" s="16"/>
      <c r="D55" s="273"/>
      <c r="E55" s="273"/>
      <c r="F55" s="278">
        <f>SUM(F50:F54)</f>
        <v>0</v>
      </c>
      <c r="G55" s="16"/>
      <c r="H55" s="222">
        <f>SUM(H49:H54)</f>
        <v>0</v>
      </c>
      <c r="I55" s="222">
        <f>SUM(I49:I54)</f>
        <v>0</v>
      </c>
      <c r="J55" s="222">
        <f>SUM(J49:J54)</f>
        <v>0</v>
      </c>
      <c r="K55" s="284"/>
      <c r="L55" s="279">
        <f>SUM(L49:L54)</f>
        <v>0</v>
      </c>
      <c r="N55" s="194"/>
      <c r="O55" s="227"/>
    </row>
    <row r="56" spans="1:15" ht="15.5">
      <c r="A56" s="264"/>
      <c r="B56" s="9"/>
      <c r="C56" s="16"/>
      <c r="D56" s="16"/>
      <c r="E56" s="16"/>
      <c r="F56" s="212"/>
      <c r="G56" s="16"/>
      <c r="H56" s="285"/>
      <c r="I56" s="16"/>
      <c r="J56" s="16"/>
      <c r="K56" s="16"/>
      <c r="L56" s="16"/>
      <c r="N56" s="194"/>
      <c r="O56" s="227"/>
    </row>
    <row r="57" spans="1:15" ht="15.5">
      <c r="A57" s="313" t="s">
        <v>22</v>
      </c>
      <c r="B57" s="313"/>
      <c r="C57" s="16"/>
      <c r="D57" s="16"/>
      <c r="E57" s="16"/>
      <c r="F57" s="212"/>
      <c r="G57" s="16"/>
      <c r="H57" s="233"/>
      <c r="I57" s="16"/>
      <c r="J57" s="209"/>
      <c r="K57" s="16"/>
      <c r="L57" s="24">
        <f t="shared" si="0"/>
        <v>0</v>
      </c>
      <c r="N57" s="194"/>
      <c r="O57" s="227"/>
    </row>
    <row r="58" spans="1:15" ht="15.5">
      <c r="A58" s="264"/>
      <c r="B58" s="264"/>
      <c r="C58" s="16"/>
      <c r="D58" s="16"/>
      <c r="E58" s="16"/>
      <c r="F58" s="212"/>
      <c r="G58" s="16"/>
      <c r="H58" s="233"/>
      <c r="I58" s="16"/>
      <c r="J58" s="209"/>
      <c r="K58" s="16"/>
      <c r="L58" s="24">
        <f>F58+H58+I58+J58</f>
        <v>0</v>
      </c>
      <c r="N58" s="194"/>
      <c r="O58" s="227"/>
    </row>
    <row r="59" spans="1:15" ht="15.5">
      <c r="A59" s="264"/>
      <c r="B59" s="264"/>
      <c r="C59" s="16"/>
      <c r="D59" s="16"/>
      <c r="E59" s="16"/>
      <c r="F59" s="212"/>
      <c r="G59" s="16"/>
      <c r="H59" s="233"/>
      <c r="I59" s="16"/>
      <c r="J59" s="209"/>
      <c r="K59" s="16"/>
      <c r="L59" s="24">
        <f t="shared" ref="L59:L67" si="8">F59+H59+I59+J59</f>
        <v>0</v>
      </c>
      <c r="N59" s="194"/>
      <c r="O59" s="227"/>
    </row>
    <row r="60" spans="1:15" ht="15.5">
      <c r="A60" s="264"/>
      <c r="B60" s="264"/>
      <c r="C60" s="16"/>
      <c r="D60" s="16"/>
      <c r="E60" s="16"/>
      <c r="F60" s="212"/>
      <c r="G60" s="16"/>
      <c r="H60" s="233"/>
      <c r="I60" s="16"/>
      <c r="J60" s="209"/>
      <c r="K60" s="16"/>
      <c r="L60" s="24">
        <f t="shared" si="8"/>
        <v>0</v>
      </c>
      <c r="N60" s="194"/>
      <c r="O60" s="227"/>
    </row>
    <row r="61" spans="1:15" ht="15.5">
      <c r="A61" s="264"/>
      <c r="B61" s="264"/>
      <c r="C61" s="16"/>
      <c r="D61" s="16"/>
      <c r="E61" s="16"/>
      <c r="F61" s="212"/>
      <c r="G61" s="16"/>
      <c r="H61" s="233"/>
      <c r="I61" s="16"/>
      <c r="J61" s="209"/>
      <c r="K61" s="16"/>
      <c r="L61" s="24">
        <f t="shared" si="8"/>
        <v>0</v>
      </c>
      <c r="N61" s="194"/>
      <c r="O61" s="227"/>
    </row>
    <row r="62" spans="1:15" ht="15.5">
      <c r="A62" s="264"/>
      <c r="B62" s="264"/>
      <c r="C62" s="16"/>
      <c r="D62" s="16"/>
      <c r="E62" s="16"/>
      <c r="F62" s="212"/>
      <c r="G62" s="16"/>
      <c r="H62" s="233"/>
      <c r="I62" s="16"/>
      <c r="J62" s="209"/>
      <c r="K62" s="16"/>
      <c r="L62" s="24">
        <f t="shared" si="8"/>
        <v>0</v>
      </c>
      <c r="N62" s="194"/>
      <c r="O62" s="227"/>
    </row>
    <row r="63" spans="1:15" ht="15.5">
      <c r="A63" s="264"/>
      <c r="B63" s="264"/>
      <c r="C63" s="16"/>
      <c r="D63" s="16"/>
      <c r="E63" s="16"/>
      <c r="F63" s="212"/>
      <c r="G63" s="16"/>
      <c r="H63" s="233"/>
      <c r="I63" s="16"/>
      <c r="J63" s="209"/>
      <c r="K63" s="16"/>
      <c r="L63" s="24">
        <f t="shared" si="8"/>
        <v>0</v>
      </c>
      <c r="N63" s="194"/>
      <c r="O63" s="227"/>
    </row>
    <row r="64" spans="1:15" ht="15.5">
      <c r="A64" s="264"/>
      <c r="B64" s="264"/>
      <c r="C64" s="16"/>
      <c r="D64" s="16"/>
      <c r="E64" s="16"/>
      <c r="F64" s="212"/>
      <c r="G64" s="16"/>
      <c r="H64" s="233"/>
      <c r="I64" s="16"/>
      <c r="J64" s="209"/>
      <c r="K64" s="16"/>
      <c r="L64" s="24">
        <f t="shared" si="8"/>
        <v>0</v>
      </c>
      <c r="N64" s="194"/>
      <c r="O64" s="227"/>
    </row>
    <row r="65" spans="1:15" ht="15.5">
      <c r="A65" s="264"/>
      <c r="B65" s="264"/>
      <c r="C65" s="16"/>
      <c r="D65" s="16"/>
      <c r="E65" s="16"/>
      <c r="F65" s="212"/>
      <c r="G65" s="16"/>
      <c r="H65" s="233"/>
      <c r="I65" s="16"/>
      <c r="J65" s="209"/>
      <c r="K65" s="16"/>
      <c r="L65" s="24">
        <f t="shared" si="8"/>
        <v>0</v>
      </c>
      <c r="N65" s="194"/>
      <c r="O65" s="227"/>
    </row>
    <row r="66" spans="1:15" ht="15.5">
      <c r="A66" s="264"/>
      <c r="B66" s="264"/>
      <c r="C66" s="274"/>
      <c r="D66" s="16"/>
      <c r="E66" s="16"/>
      <c r="F66" s="212"/>
      <c r="G66" s="16"/>
      <c r="H66" s="233"/>
      <c r="I66" s="16"/>
      <c r="J66" s="209"/>
      <c r="K66" s="16"/>
      <c r="L66" s="24">
        <f t="shared" si="8"/>
        <v>0</v>
      </c>
      <c r="N66" s="194"/>
      <c r="O66" s="227"/>
    </row>
    <row r="67" spans="1:15" ht="15.5">
      <c r="A67" s="264"/>
      <c r="B67" s="264"/>
      <c r="C67" s="16"/>
      <c r="D67" s="16"/>
      <c r="E67" s="16"/>
      <c r="F67" s="212"/>
      <c r="G67" s="16"/>
      <c r="H67" s="233"/>
      <c r="I67" s="16"/>
      <c r="J67" s="209"/>
      <c r="K67" s="16"/>
      <c r="L67" s="24">
        <f t="shared" si="8"/>
        <v>0</v>
      </c>
      <c r="N67" s="194"/>
      <c r="O67" s="227"/>
    </row>
    <row r="68" spans="1:15" ht="15.5">
      <c r="A68" s="264"/>
      <c r="B68" s="277" t="s">
        <v>90</v>
      </c>
      <c r="C68" s="273"/>
      <c r="D68" s="273"/>
      <c r="E68" s="273"/>
      <c r="F68" s="278">
        <f>SUM(F58:F67)</f>
        <v>0</v>
      </c>
      <c r="G68" s="273"/>
      <c r="H68" s="279">
        <f>SUM(H57:H67)</f>
        <v>0</v>
      </c>
      <c r="I68" s="279">
        <f>SUM(I57:I67)</f>
        <v>0</v>
      </c>
      <c r="J68" s="279">
        <f>SUM(J57:J67)</f>
        <v>0</v>
      </c>
      <c r="K68" s="284"/>
      <c r="L68" s="279">
        <f>SUM(L57:L67)</f>
        <v>0</v>
      </c>
      <c r="N68" s="194"/>
      <c r="O68" s="227"/>
    </row>
    <row r="69" spans="1:15" ht="15.5">
      <c r="A69" s="9"/>
      <c r="B69" s="9"/>
      <c r="C69" s="270"/>
      <c r="D69" s="16"/>
      <c r="E69" s="16"/>
      <c r="F69" s="212"/>
      <c r="G69" s="16"/>
      <c r="H69" s="233"/>
      <c r="I69" s="16"/>
      <c r="J69" s="209"/>
      <c r="K69" s="16"/>
      <c r="L69" s="24">
        <f t="shared" ref="L69:L70" si="9">F69+H69+I69+J69</f>
        <v>0</v>
      </c>
      <c r="N69" s="194"/>
      <c r="O69" s="227"/>
    </row>
    <row r="70" spans="1:15" ht="15.5">
      <c r="A70" s="9"/>
      <c r="B70" s="9"/>
      <c r="C70" s="270"/>
      <c r="D70" s="16"/>
      <c r="E70" s="16"/>
      <c r="F70" s="212"/>
      <c r="G70" s="16"/>
      <c r="H70" s="233"/>
      <c r="I70" s="16"/>
      <c r="J70" s="209"/>
      <c r="K70" s="16"/>
      <c r="L70" s="24">
        <f t="shared" si="9"/>
        <v>0</v>
      </c>
      <c r="N70" s="194"/>
      <c r="O70" s="227"/>
    </row>
    <row r="71" spans="1:15" ht="15.5">
      <c r="A71" s="313" t="s">
        <v>179</v>
      </c>
      <c r="B71" s="313"/>
      <c r="C71" s="16"/>
      <c r="D71" s="16"/>
      <c r="E71" s="16"/>
      <c r="F71" s="212"/>
      <c r="G71" s="16"/>
      <c r="H71" s="233"/>
      <c r="I71" s="16"/>
      <c r="J71" s="209"/>
      <c r="K71" s="16"/>
      <c r="L71" s="24"/>
      <c r="N71" s="194"/>
      <c r="O71" s="227"/>
    </row>
    <row r="72" spans="1:15" ht="15.5">
      <c r="A72" s="264"/>
      <c r="B72" s="264"/>
      <c r="C72" s="270"/>
      <c r="D72" s="16"/>
      <c r="E72" s="16"/>
      <c r="F72" s="212"/>
      <c r="G72" s="16"/>
      <c r="H72" s="233"/>
      <c r="I72" s="16"/>
      <c r="J72" s="209"/>
      <c r="K72" s="16"/>
      <c r="L72" s="24">
        <f>F72+H72+I72+J72</f>
        <v>0</v>
      </c>
      <c r="N72" s="194"/>
      <c r="O72" s="227"/>
    </row>
    <row r="73" spans="1:15" ht="15.5">
      <c r="A73" s="264"/>
      <c r="B73" s="264"/>
      <c r="C73" s="270"/>
      <c r="D73" s="16"/>
      <c r="E73" s="16"/>
      <c r="F73" s="212"/>
      <c r="G73" s="16"/>
      <c r="H73" s="233"/>
      <c r="I73" s="16"/>
      <c r="J73" s="209"/>
      <c r="K73" s="16"/>
      <c r="L73" s="24">
        <f t="shared" ref="L73:L85" si="10">F73+H73+I73+J73</f>
        <v>0</v>
      </c>
      <c r="N73" s="194"/>
      <c r="O73" s="227"/>
    </row>
    <row r="74" spans="1:15" ht="15.5">
      <c r="A74" s="264"/>
      <c r="B74" s="264"/>
      <c r="C74" s="270"/>
      <c r="D74" s="16"/>
      <c r="E74" s="16"/>
      <c r="F74" s="212"/>
      <c r="G74" s="16"/>
      <c r="H74" s="233"/>
      <c r="I74" s="16"/>
      <c r="J74" s="209"/>
      <c r="K74" s="16"/>
      <c r="L74" s="24">
        <f t="shared" si="10"/>
        <v>0</v>
      </c>
      <c r="N74" s="194"/>
      <c r="O74" s="227"/>
    </row>
    <row r="75" spans="1:15" ht="15.5">
      <c r="A75" s="264"/>
      <c r="B75" s="264"/>
      <c r="C75" s="270"/>
      <c r="D75" s="16"/>
      <c r="E75" s="16"/>
      <c r="F75" s="212"/>
      <c r="G75" s="16"/>
      <c r="H75" s="233"/>
      <c r="I75" s="16"/>
      <c r="J75" s="209"/>
      <c r="K75" s="16"/>
      <c r="L75" s="24">
        <f t="shared" si="10"/>
        <v>0</v>
      </c>
      <c r="N75" s="194"/>
      <c r="O75" s="227"/>
    </row>
    <row r="76" spans="1:15" ht="15.5">
      <c r="A76" s="264"/>
      <c r="B76" s="264"/>
      <c r="C76" s="270"/>
      <c r="D76" s="16"/>
      <c r="E76" s="16"/>
      <c r="F76" s="212"/>
      <c r="G76" s="16"/>
      <c r="H76" s="233"/>
      <c r="I76" s="16"/>
      <c r="J76" s="209"/>
      <c r="K76" s="16"/>
      <c r="L76" s="24">
        <f t="shared" si="10"/>
        <v>0</v>
      </c>
      <c r="N76" s="194"/>
      <c r="O76" s="227"/>
    </row>
    <row r="77" spans="1:15" ht="15.5">
      <c r="A77" s="264"/>
      <c r="B77" s="264"/>
      <c r="C77" s="270"/>
      <c r="D77" s="16"/>
      <c r="E77" s="16"/>
      <c r="F77" s="212"/>
      <c r="G77" s="16"/>
      <c r="H77" s="233"/>
      <c r="I77" s="16"/>
      <c r="J77" s="209"/>
      <c r="K77" s="16"/>
      <c r="L77" s="24">
        <f t="shared" si="10"/>
        <v>0</v>
      </c>
      <c r="N77" s="194"/>
      <c r="O77" s="227"/>
    </row>
    <row r="78" spans="1:15" ht="15.5">
      <c r="A78" s="264"/>
      <c r="B78" s="264"/>
      <c r="C78" s="270"/>
      <c r="D78" s="16"/>
      <c r="E78" s="16"/>
      <c r="F78" s="212"/>
      <c r="G78" s="16"/>
      <c r="H78" s="233"/>
      <c r="I78" s="16"/>
      <c r="J78" s="209"/>
      <c r="K78" s="16"/>
      <c r="L78" s="24">
        <f t="shared" si="10"/>
        <v>0</v>
      </c>
      <c r="N78" s="194"/>
      <c r="O78" s="227"/>
    </row>
    <row r="79" spans="1:15" ht="15.5">
      <c r="A79" s="264"/>
      <c r="B79" s="264"/>
      <c r="C79" s="270"/>
      <c r="D79" s="16"/>
      <c r="E79" s="16"/>
      <c r="F79" s="212"/>
      <c r="G79" s="16"/>
      <c r="H79" s="233"/>
      <c r="I79" s="16"/>
      <c r="J79" s="209"/>
      <c r="K79" s="16"/>
      <c r="L79" s="24">
        <f t="shared" si="10"/>
        <v>0</v>
      </c>
      <c r="N79" s="194"/>
      <c r="O79" s="227"/>
    </row>
    <row r="80" spans="1:15" ht="15.5">
      <c r="A80" s="264"/>
      <c r="B80" s="264"/>
      <c r="C80" s="270"/>
      <c r="D80" s="16"/>
      <c r="E80" s="16"/>
      <c r="F80" s="212"/>
      <c r="G80" s="16"/>
      <c r="H80" s="233"/>
      <c r="I80" s="16"/>
      <c r="J80" s="209"/>
      <c r="K80" s="16"/>
      <c r="L80" s="24">
        <f t="shared" si="10"/>
        <v>0</v>
      </c>
      <c r="N80" s="194"/>
      <c r="O80" s="227"/>
    </row>
    <row r="81" spans="1:15" ht="15.5">
      <c r="A81" s="264"/>
      <c r="B81" s="264"/>
      <c r="C81" s="270"/>
      <c r="D81" s="16"/>
      <c r="E81" s="16"/>
      <c r="F81" s="212"/>
      <c r="G81" s="16"/>
      <c r="H81" s="233"/>
      <c r="I81" s="16"/>
      <c r="J81" s="209"/>
      <c r="K81" s="16"/>
      <c r="L81" s="24">
        <f t="shared" si="10"/>
        <v>0</v>
      </c>
      <c r="N81" s="194"/>
      <c r="O81" s="227"/>
    </row>
    <row r="82" spans="1:15" ht="15.5">
      <c r="A82" s="264"/>
      <c r="B82" s="264"/>
      <c r="C82" s="270"/>
      <c r="D82" s="16"/>
      <c r="E82" s="16"/>
      <c r="F82" s="212"/>
      <c r="G82" s="16"/>
      <c r="H82" s="233"/>
      <c r="I82" s="16"/>
      <c r="J82" s="209"/>
      <c r="K82" s="16"/>
      <c r="L82" s="24">
        <f t="shared" si="10"/>
        <v>0</v>
      </c>
      <c r="N82" s="194"/>
      <c r="O82" s="227"/>
    </row>
    <row r="83" spans="1:15" ht="15.5">
      <c r="A83" s="264"/>
      <c r="B83" s="264"/>
      <c r="C83" s="270"/>
      <c r="D83" s="16"/>
      <c r="E83" s="16"/>
      <c r="F83" s="212"/>
      <c r="G83" s="16"/>
      <c r="H83" s="233"/>
      <c r="I83" s="16"/>
      <c r="J83" s="209"/>
      <c r="K83" s="16"/>
      <c r="L83" s="24">
        <f t="shared" si="10"/>
        <v>0</v>
      </c>
      <c r="N83" s="194"/>
      <c r="O83" s="227"/>
    </row>
    <row r="84" spans="1:15" ht="15.5">
      <c r="A84" s="264"/>
      <c r="B84" s="264"/>
      <c r="C84" s="270"/>
      <c r="D84" s="16"/>
      <c r="E84" s="16"/>
      <c r="F84" s="212"/>
      <c r="G84" s="16"/>
      <c r="H84" s="233"/>
      <c r="I84" s="16"/>
      <c r="J84" s="209"/>
      <c r="K84" s="16"/>
      <c r="L84" s="24">
        <f t="shared" si="10"/>
        <v>0</v>
      </c>
      <c r="N84" s="194"/>
      <c r="O84" s="227"/>
    </row>
    <row r="85" spans="1:15" ht="15.5">
      <c r="A85" s="264"/>
      <c r="B85" s="264"/>
      <c r="C85" s="270"/>
      <c r="D85" s="16"/>
      <c r="E85" s="16"/>
      <c r="F85" s="212"/>
      <c r="G85" s="16"/>
      <c r="H85" s="233"/>
      <c r="I85" s="16"/>
      <c r="J85" s="209"/>
      <c r="K85" s="16"/>
      <c r="L85" s="24">
        <f t="shared" si="10"/>
        <v>0</v>
      </c>
      <c r="N85" s="194"/>
      <c r="O85" s="227"/>
    </row>
    <row r="86" spans="1:15" ht="15.5">
      <c r="A86" s="264"/>
      <c r="B86" s="281" t="s">
        <v>90</v>
      </c>
      <c r="C86" s="273"/>
      <c r="D86" s="273"/>
      <c r="E86" s="273"/>
      <c r="F86" s="278">
        <f>SUM(F72:F85)</f>
        <v>0</v>
      </c>
      <c r="G86" s="273"/>
      <c r="H86" s="279">
        <f>SUM(H72:H85)</f>
        <v>0</v>
      </c>
      <c r="I86" s="279">
        <f t="shared" ref="I86" si="11">SUM(I72:I85)</f>
        <v>0</v>
      </c>
      <c r="J86" s="288">
        <f>SUM(J72:J85)</f>
        <v>0</v>
      </c>
      <c r="K86" s="279">
        <f t="shared" ref="K86" si="12">SUM(K83:K84)</f>
        <v>0</v>
      </c>
      <c r="L86" s="279">
        <f>SUM(L72:L85)</f>
        <v>0</v>
      </c>
      <c r="N86" s="194"/>
      <c r="O86" s="227"/>
    </row>
    <row r="87" spans="1:15" ht="15.5">
      <c r="A87" s="264" t="s">
        <v>24</v>
      </c>
      <c r="B87" s="264"/>
      <c r="C87" s="16"/>
      <c r="D87" s="16"/>
      <c r="E87" s="16"/>
      <c r="F87" s="212"/>
      <c r="G87" s="16"/>
      <c r="H87" s="210"/>
      <c r="I87" s="16"/>
      <c r="J87" s="209"/>
      <c r="K87" s="16"/>
      <c r="L87" s="24"/>
      <c r="N87" s="194"/>
      <c r="O87" s="227"/>
    </row>
    <row r="88" spans="1:15" ht="15.5">
      <c r="A88" s="264"/>
      <c r="B88" s="9" t="s">
        <v>89</v>
      </c>
      <c r="C88" s="60"/>
      <c r="D88" s="60"/>
      <c r="E88" s="60"/>
      <c r="F88" s="217"/>
      <c r="G88" s="60"/>
      <c r="H88" s="234"/>
      <c r="I88" s="60"/>
      <c r="J88" s="209"/>
      <c r="K88" s="16"/>
      <c r="L88" s="24">
        <f t="shared" si="0"/>
        <v>0</v>
      </c>
      <c r="N88" s="194"/>
      <c r="O88" s="227"/>
    </row>
    <row r="89" spans="1:15" ht="15.5">
      <c r="A89" s="264"/>
      <c r="B89" s="277" t="s">
        <v>90</v>
      </c>
      <c r="C89" s="16"/>
      <c r="D89" s="16"/>
      <c r="E89" s="16"/>
      <c r="F89" s="212">
        <f>F88+F87</f>
        <v>0</v>
      </c>
      <c r="G89" s="16"/>
      <c r="H89" s="222">
        <f>SUM(H87:H88)</f>
        <v>0</v>
      </c>
      <c r="I89" s="222">
        <f t="shared" ref="I89:J89" si="13">SUM(I87:I88)</f>
        <v>0</v>
      </c>
      <c r="J89" s="222">
        <f t="shared" si="13"/>
        <v>0</v>
      </c>
      <c r="K89" s="284"/>
      <c r="L89" s="279"/>
      <c r="N89" s="194"/>
      <c r="O89" s="227"/>
    </row>
    <row r="90" spans="1:15" ht="16" thickBot="1">
      <c r="A90" s="313" t="s">
        <v>25</v>
      </c>
      <c r="B90" s="313"/>
      <c r="C90" s="219"/>
      <c r="D90" s="219"/>
      <c r="E90" s="219"/>
      <c r="F90" s="212"/>
      <c r="G90" s="16"/>
      <c r="H90" s="222">
        <f>SUM(H89+H86+H68+H55+H48+H35+H30+H23+H18+H13)</f>
        <v>0</v>
      </c>
      <c r="I90" s="222">
        <f t="shared" ref="I90:J90" si="14">SUM(I89+I86+I68+I55+I48+I35+I30+I23+I18+I13)</f>
        <v>0</v>
      </c>
      <c r="J90" s="222">
        <f t="shared" si="14"/>
        <v>0</v>
      </c>
      <c r="K90" s="223"/>
      <c r="L90" s="222">
        <f>SUM(L89+L86+L68+L68+L55+L55+L48+L42+L35+L30+L23+L18+L13)</f>
        <v>0</v>
      </c>
      <c r="N90" s="194"/>
      <c r="O90" s="228"/>
    </row>
    <row r="91" spans="1:15" ht="16" thickBot="1">
      <c r="A91" s="9" t="s">
        <v>26</v>
      </c>
      <c r="B91" s="16"/>
      <c r="C91" s="16"/>
      <c r="D91" s="16"/>
      <c r="E91" s="16"/>
      <c r="F91" s="220"/>
      <c r="G91" s="16" t="s">
        <v>28</v>
      </c>
      <c r="H91" s="311">
        <f>L90+H90+I90</f>
        <v>0</v>
      </c>
      <c r="I91" s="312"/>
      <c r="J91" s="209"/>
      <c r="K91" s="16"/>
      <c r="N91" s="113"/>
    </row>
    <row r="92" spans="1:15" ht="16" thickBot="1">
      <c r="A92" s="9" t="s">
        <v>30</v>
      </c>
      <c r="B92" s="16"/>
      <c r="C92" s="16"/>
      <c r="D92" s="16"/>
      <c r="E92" s="16"/>
      <c r="F92" s="210"/>
      <c r="G92" s="16"/>
      <c r="H92" s="210"/>
      <c r="I92" s="219" t="s">
        <v>32</v>
      </c>
      <c r="J92" s="225">
        <f>J90</f>
        <v>0</v>
      </c>
      <c r="K92" s="16"/>
      <c r="L92" s="24"/>
      <c r="N92" s="113"/>
      <c r="O92" s="191"/>
    </row>
    <row r="93" spans="1:15" ht="16" thickBot="1">
      <c r="A93" s="57" t="s">
        <v>33</v>
      </c>
      <c r="B93" s="16"/>
      <c r="C93" s="34"/>
      <c r="D93" s="34"/>
      <c r="E93" s="34"/>
      <c r="F93" s="211"/>
      <c r="G93" s="16"/>
      <c r="H93" s="90"/>
      <c r="I93" s="34"/>
      <c r="J93" s="90"/>
      <c r="K93" s="16" t="s">
        <v>34</v>
      </c>
      <c r="L93" s="224">
        <f>H91+J92</f>
        <v>0</v>
      </c>
      <c r="N93" s="229"/>
      <c r="O93" s="191"/>
    </row>
    <row r="94" spans="1:15" ht="9.75" customHeight="1">
      <c r="A94" s="26"/>
      <c r="B94" s="13"/>
      <c r="C94" s="16"/>
      <c r="D94" s="16"/>
      <c r="E94" s="16"/>
      <c r="F94" s="16"/>
      <c r="G94" s="16"/>
      <c r="H94" s="16"/>
      <c r="I94" s="16"/>
      <c r="J94" s="16"/>
      <c r="K94" s="16"/>
      <c r="L94" s="16"/>
    </row>
    <row r="95" spans="1:15">
      <c r="A95" s="300"/>
      <c r="B95" s="300"/>
      <c r="C95" s="300"/>
      <c r="D95" s="300"/>
      <c r="E95" s="300"/>
      <c r="F95" s="300"/>
      <c r="G95" s="300"/>
      <c r="H95" s="300"/>
      <c r="I95" s="300"/>
      <c r="J95" s="300"/>
      <c r="K95" s="300"/>
      <c r="L95" s="300"/>
      <c r="M95" s="300"/>
      <c r="N95" s="300"/>
    </row>
  </sheetData>
  <mergeCells count="11">
    <mergeCell ref="H8:L8"/>
    <mergeCell ref="H91:I91"/>
    <mergeCell ref="A2:L3"/>
    <mergeCell ref="A95:N95"/>
    <mergeCell ref="A43:B43"/>
    <mergeCell ref="A49:B49"/>
    <mergeCell ref="A57:B57"/>
    <mergeCell ref="A71:B71"/>
    <mergeCell ref="A90:B90"/>
    <mergeCell ref="B5:F5"/>
    <mergeCell ref="A4:I4"/>
  </mergeCells>
  <phoneticPr fontId="55" type="noConversion"/>
  <conditionalFormatting sqref="F90">
    <cfRule type="cellIs" dxfId="5" priority="6" stopIfTrue="1" operator="notEqual">
      <formula>$F$6</formula>
    </cfRule>
  </conditionalFormatting>
  <conditionalFormatting sqref="N93">
    <cfRule type="cellIs" dxfId="4" priority="1" operator="notEqual">
      <formula>$N$90</formula>
    </cfRule>
  </conditionalFormatting>
  <pageMargins left="0.7" right="1.4375" top="0.59" bottom="0.43" header="0.3" footer="0.22"/>
  <pageSetup scale="50" fitToHeight="0" orientation="landscape" r:id="rId1"/>
  <headerFooter>
    <oddHeader>&amp;L&amp;"-,Bold"&amp;16 2024-25 Cultural Tourism Funding - Report&amp;R&amp;"-,Bold"&amp;16 Expenditure Detail List- TIES TO Form A Budget Summary for 
Pay 2 or FINAL</oddHeader>
    <oddFooter>&amp;L&amp;"-,Bold"&amp;16Ora&amp;"-,Regular"n&amp;"-,Bold"ge County Arts and Cultural Affairs&amp;RPage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T54"/>
  <sheetViews>
    <sheetView zoomScale="90" zoomScaleNormal="90" zoomScalePageLayoutView="90" workbookViewId="0">
      <selection activeCell="D4" sqref="D4:J4"/>
    </sheetView>
  </sheetViews>
  <sheetFormatPr defaultColWidth="8.7265625" defaultRowHeight="14.5"/>
  <cols>
    <col min="1" max="1" width="1.7265625" customWidth="1"/>
    <col min="2" max="2" width="10.26953125" customWidth="1"/>
    <col min="3" max="3" width="13.7265625" customWidth="1"/>
    <col min="4" max="4" width="8.36328125" style="150" customWidth="1"/>
    <col min="5" max="5" width="12.26953125" customWidth="1"/>
    <col min="6" max="6" width="4" customWidth="1"/>
    <col min="7" max="7" width="13" customWidth="1"/>
    <col min="11" max="11" width="12.6328125" customWidth="1"/>
    <col min="12" max="12" width="12.26953125" customWidth="1"/>
    <col min="13" max="13" width="5.26953125" customWidth="1"/>
    <col min="14" max="14" width="3.26953125" customWidth="1"/>
    <col min="15" max="15" width="20.7265625" customWidth="1"/>
    <col min="16" max="16" width="2.26953125" customWidth="1"/>
    <col min="18" max="18" width="11.36328125" style="258" customWidth="1"/>
    <col min="19" max="19" width="10.7265625" style="258" customWidth="1"/>
    <col min="20" max="20" width="19" style="258" customWidth="1"/>
  </cols>
  <sheetData>
    <row r="1" spans="2:20" ht="21">
      <c r="B1" s="180" t="s">
        <v>180</v>
      </c>
      <c r="O1" s="178" t="s">
        <v>93</v>
      </c>
      <c r="R1" s="334" t="s">
        <v>94</v>
      </c>
      <c r="S1" s="334"/>
      <c r="T1" s="334"/>
    </row>
    <row r="2" spans="2:20" ht="43.5">
      <c r="B2" s="179"/>
      <c r="C2" s="179"/>
      <c r="D2" s="179"/>
      <c r="E2" s="179"/>
      <c r="F2" s="179"/>
      <c r="G2" s="179"/>
      <c r="H2" s="179"/>
      <c r="I2" s="179"/>
      <c r="J2" s="179"/>
      <c r="K2" s="179"/>
      <c r="L2" s="179"/>
      <c r="M2" s="179"/>
      <c r="N2" s="179"/>
      <c r="O2" s="179"/>
      <c r="P2" s="179"/>
      <c r="R2" s="261" t="s">
        <v>95</v>
      </c>
      <c r="S2" s="260" t="s">
        <v>96</v>
      </c>
      <c r="T2" s="260" t="s">
        <v>97</v>
      </c>
    </row>
    <row r="3" spans="2:20" ht="14" customHeight="1">
      <c r="B3" s="142"/>
      <c r="C3" s="142"/>
      <c r="D3" s="143"/>
      <c r="E3" s="142"/>
      <c r="F3" s="142"/>
      <c r="G3" s="142"/>
      <c r="H3" s="142"/>
      <c r="I3" s="142"/>
      <c r="J3" s="142"/>
      <c r="K3" s="142"/>
      <c r="L3" s="142"/>
      <c r="M3" s="142"/>
      <c r="N3" s="142"/>
      <c r="O3" s="142"/>
      <c r="P3" s="142"/>
      <c r="R3" s="335" t="s">
        <v>98</v>
      </c>
      <c r="S3" s="332" t="s">
        <v>99</v>
      </c>
      <c r="T3" s="333" t="s">
        <v>100</v>
      </c>
    </row>
    <row r="4" spans="2:20" ht="15.75" customHeight="1">
      <c r="B4" s="1" t="s">
        <v>101</v>
      </c>
      <c r="C4" s="9"/>
      <c r="D4" s="337">
        <f>'A_Pay2&amp;FinalBudget Summ-Actual'!$B$6</f>
        <v>0</v>
      </c>
      <c r="E4" s="337"/>
      <c r="F4" s="337"/>
      <c r="G4" s="337"/>
      <c r="H4" s="337"/>
      <c r="I4" s="337"/>
      <c r="J4" s="337"/>
      <c r="K4" s="144"/>
      <c r="L4" s="145" t="s">
        <v>7</v>
      </c>
      <c r="M4" s="146"/>
      <c r="N4" s="146"/>
      <c r="O4" s="207"/>
      <c r="R4" s="336"/>
      <c r="S4" s="332"/>
      <c r="T4" s="333"/>
    </row>
    <row r="5" spans="2:20" ht="43.5">
      <c r="B5" s="147" t="s">
        <v>102</v>
      </c>
      <c r="C5" s="148"/>
      <c r="D5" s="338">
        <f>'A_Pay2&amp;FinalBudget Summ-Actual'!$J$6</f>
        <v>0</v>
      </c>
      <c r="E5" s="338"/>
      <c r="F5" s="338"/>
      <c r="G5" s="338"/>
      <c r="H5" s="338"/>
      <c r="I5" s="338"/>
      <c r="J5" s="338"/>
      <c r="K5" s="338"/>
      <c r="L5" s="338"/>
      <c r="M5" s="5"/>
      <c r="N5" s="5"/>
      <c r="O5" s="149"/>
      <c r="P5" s="5"/>
      <c r="R5" s="261" t="s">
        <v>103</v>
      </c>
      <c r="S5" s="260" t="s">
        <v>104</v>
      </c>
      <c r="T5" s="267" t="s">
        <v>105</v>
      </c>
    </row>
    <row r="6" spans="2:20" ht="24" customHeight="1">
      <c r="R6" s="261" t="s">
        <v>106</v>
      </c>
      <c r="S6" s="260" t="s">
        <v>104</v>
      </c>
      <c r="T6" s="267" t="s">
        <v>107</v>
      </c>
    </row>
    <row r="7" spans="2:20" ht="46.4" customHeight="1">
      <c r="B7" s="339" t="s">
        <v>108</v>
      </c>
      <c r="C7" s="339"/>
      <c r="D7" s="339"/>
      <c r="E7" s="339"/>
      <c r="F7" s="339"/>
      <c r="G7" s="339"/>
      <c r="H7" s="339"/>
      <c r="I7" s="339"/>
      <c r="J7" s="339"/>
      <c r="K7" s="339"/>
      <c r="L7" s="339"/>
      <c r="M7" s="339"/>
      <c r="N7" s="339"/>
      <c r="O7" s="339"/>
    </row>
    <row r="8" spans="2:20" ht="17.399999999999999" customHeight="1">
      <c r="B8" s="340" t="s">
        <v>109</v>
      </c>
      <c r="C8" s="340"/>
      <c r="D8" s="340"/>
      <c r="E8" s="340"/>
      <c r="F8" s="340"/>
      <c r="G8" s="340"/>
      <c r="H8" s="340"/>
      <c r="I8" s="340"/>
      <c r="J8" s="340"/>
      <c r="K8" s="340"/>
      <c r="L8" s="340"/>
      <c r="M8" s="340"/>
      <c r="N8" s="340"/>
      <c r="O8" s="340"/>
    </row>
    <row r="9" spans="2:20" ht="37.5" customHeight="1">
      <c r="B9" s="31" t="s">
        <v>110</v>
      </c>
      <c r="C9" s="10"/>
      <c r="D9" s="151"/>
      <c r="E9" s="10"/>
      <c r="F9" s="10"/>
      <c r="G9" s="10"/>
      <c r="H9" s="10"/>
      <c r="I9" s="10"/>
      <c r="J9" s="10"/>
      <c r="K9" s="152">
        <f>IF(O4&gt;90000,O4,IF(O4&gt;50000,O4*0.75,IF(O4&lt;50001,O4/2)))</f>
        <v>0</v>
      </c>
      <c r="L9" s="153" t="s">
        <v>111</v>
      </c>
      <c r="M9" s="154"/>
      <c r="N9" s="154"/>
      <c r="O9" s="341" t="s">
        <v>173</v>
      </c>
    </row>
    <row r="10" spans="2:20" ht="24" customHeight="1">
      <c r="B10" s="16"/>
      <c r="C10" s="58" t="s">
        <v>112</v>
      </c>
      <c r="D10" s="155"/>
      <c r="E10" s="58" t="s">
        <v>113</v>
      </c>
      <c r="F10" s="59"/>
      <c r="G10" s="60" t="s">
        <v>114</v>
      </c>
      <c r="H10" s="60"/>
      <c r="I10" s="60"/>
      <c r="J10" s="60"/>
      <c r="K10" s="16"/>
      <c r="L10" s="154"/>
      <c r="M10" s="154"/>
      <c r="N10" s="154"/>
      <c r="O10" s="342"/>
    </row>
    <row r="11" spans="2:20" ht="15.5">
      <c r="B11" s="16"/>
      <c r="C11" s="61"/>
      <c r="D11" s="156"/>
      <c r="E11" s="61"/>
      <c r="F11" s="62"/>
      <c r="G11" s="316"/>
      <c r="H11" s="316"/>
      <c r="I11" s="316"/>
      <c r="J11" s="316"/>
      <c r="K11" s="316"/>
      <c r="L11" s="316"/>
      <c r="M11" s="316"/>
      <c r="N11" s="16"/>
      <c r="O11" s="63"/>
    </row>
    <row r="12" spans="2:20" ht="15.5">
      <c r="B12" s="16"/>
      <c r="C12" s="61"/>
      <c r="D12" s="156"/>
      <c r="E12" s="61"/>
      <c r="F12" s="62"/>
      <c r="G12" s="316"/>
      <c r="H12" s="316"/>
      <c r="I12" s="316"/>
      <c r="J12" s="316"/>
      <c r="K12" s="316"/>
      <c r="L12" s="316"/>
      <c r="M12" s="316"/>
      <c r="N12" s="16"/>
      <c r="O12" s="64"/>
    </row>
    <row r="13" spans="2:20" ht="15.5">
      <c r="B13" s="16"/>
      <c r="C13" s="61"/>
      <c r="D13" s="156"/>
      <c r="E13" s="61"/>
      <c r="F13" s="62"/>
      <c r="G13" s="316"/>
      <c r="H13" s="316"/>
      <c r="I13" s="316"/>
      <c r="J13" s="316"/>
      <c r="K13" s="316"/>
      <c r="L13" s="316"/>
      <c r="M13" s="316"/>
      <c r="N13" s="16"/>
      <c r="O13" s="64"/>
    </row>
    <row r="14" spans="2:20" ht="15.5">
      <c r="B14" s="16"/>
      <c r="C14" s="61"/>
      <c r="D14" s="156"/>
      <c r="E14" s="61"/>
      <c r="F14" s="62"/>
      <c r="G14" s="316"/>
      <c r="H14" s="316"/>
      <c r="I14" s="316"/>
      <c r="J14" s="316"/>
      <c r="K14" s="316"/>
      <c r="L14" s="316"/>
      <c r="M14" s="316"/>
      <c r="N14" s="16"/>
      <c r="O14" s="64"/>
    </row>
    <row r="15" spans="2:20" ht="15.5">
      <c r="B15" s="16"/>
      <c r="C15" s="61"/>
      <c r="D15" s="156"/>
      <c r="E15" s="61"/>
      <c r="F15" s="62"/>
      <c r="G15" s="316"/>
      <c r="H15" s="316"/>
      <c r="I15" s="316"/>
      <c r="J15" s="316"/>
      <c r="K15" s="316"/>
      <c r="L15" s="316"/>
      <c r="M15" s="316"/>
      <c r="N15" s="16"/>
      <c r="O15" s="64"/>
    </row>
    <row r="16" spans="2:20" ht="15.5">
      <c r="B16" s="16"/>
      <c r="C16" s="61">
        <v>0</v>
      </c>
      <c r="D16" s="156"/>
      <c r="E16" s="61">
        <v>0</v>
      </c>
      <c r="F16" s="62"/>
      <c r="G16" s="316"/>
      <c r="H16" s="316"/>
      <c r="I16" s="316"/>
      <c r="J16" s="316"/>
      <c r="K16" s="316"/>
      <c r="L16" s="316"/>
      <c r="M16" s="316"/>
      <c r="N16" s="16"/>
      <c r="O16" s="64"/>
    </row>
    <row r="17" spans="2:15" ht="15.5">
      <c r="B17" s="16"/>
      <c r="C17" s="61">
        <v>0</v>
      </c>
      <c r="D17" s="156"/>
      <c r="E17" s="61">
        <v>0</v>
      </c>
      <c r="F17" s="62"/>
      <c r="G17" s="316"/>
      <c r="H17" s="316"/>
      <c r="I17" s="316"/>
      <c r="J17" s="316"/>
      <c r="K17" s="316"/>
      <c r="L17" s="316"/>
      <c r="M17" s="316"/>
      <c r="N17" s="16"/>
      <c r="O17" s="64"/>
    </row>
    <row r="18" spans="2:15" ht="15.5">
      <c r="B18" s="16"/>
      <c r="C18" s="61">
        <v>0</v>
      </c>
      <c r="D18" s="156"/>
      <c r="E18" s="61">
        <v>0</v>
      </c>
      <c r="F18" s="62"/>
      <c r="G18" s="316"/>
      <c r="H18" s="316"/>
      <c r="I18" s="316"/>
      <c r="J18" s="316"/>
      <c r="K18" s="316"/>
      <c r="L18" s="316"/>
      <c r="M18" s="316"/>
      <c r="N18" s="16"/>
      <c r="O18" s="64"/>
    </row>
    <row r="19" spans="2:15" ht="15.5">
      <c r="B19" s="16"/>
      <c r="C19" s="61">
        <v>0</v>
      </c>
      <c r="D19" s="156"/>
      <c r="E19" s="61">
        <v>0</v>
      </c>
      <c r="F19" s="62"/>
      <c r="G19" s="316"/>
      <c r="H19" s="316"/>
      <c r="I19" s="316"/>
      <c r="J19" s="316"/>
      <c r="K19" s="316"/>
      <c r="L19" s="316"/>
      <c r="M19" s="316"/>
      <c r="N19" s="16"/>
      <c r="O19" s="64"/>
    </row>
    <row r="20" spans="2:15" ht="15.5">
      <c r="B20" s="16"/>
      <c r="C20" s="61">
        <v>0</v>
      </c>
      <c r="D20" s="156"/>
      <c r="E20" s="61">
        <v>0</v>
      </c>
      <c r="F20" s="62"/>
      <c r="G20" s="316"/>
      <c r="H20" s="316"/>
      <c r="I20" s="316"/>
      <c r="J20" s="316"/>
      <c r="K20" s="316"/>
      <c r="L20" s="316"/>
      <c r="M20" s="316"/>
      <c r="N20" s="16"/>
      <c r="O20" s="64"/>
    </row>
    <row r="21" spans="2:15" ht="15.5">
      <c r="B21" s="16"/>
      <c r="C21" s="157">
        <v>0</v>
      </c>
      <c r="D21" s="156"/>
      <c r="E21" s="157">
        <v>0</v>
      </c>
      <c r="F21" s="62"/>
      <c r="G21" s="330"/>
      <c r="H21" s="330"/>
      <c r="I21" s="330"/>
      <c r="J21" s="330"/>
      <c r="K21" s="330"/>
      <c r="L21" s="330"/>
      <c r="M21" s="330"/>
      <c r="N21" s="16"/>
      <c r="O21" s="65"/>
    </row>
    <row r="22" spans="2:15" ht="16.5" customHeight="1">
      <c r="B22" s="16"/>
      <c r="C22" s="66"/>
      <c r="D22" s="156"/>
      <c r="E22" s="66"/>
      <c r="F22" s="67"/>
      <c r="G22" s="331"/>
      <c r="H22" s="331"/>
      <c r="I22" s="331"/>
      <c r="J22" s="331"/>
      <c r="K22" s="331"/>
      <c r="L22" s="331"/>
      <c r="M22" s="331"/>
      <c r="N22" s="68"/>
      <c r="O22" s="69"/>
    </row>
    <row r="23" spans="2:15" ht="16.5" customHeight="1" thickBot="1">
      <c r="B23" s="16" t="s">
        <v>115</v>
      </c>
      <c r="C23" s="70">
        <f>SUM(C11:C21)</f>
        <v>0</v>
      </c>
      <c r="D23" s="158" t="e">
        <f>C23/O4</f>
        <v>#DIV/0!</v>
      </c>
      <c r="E23" s="70">
        <f>SUM(E11:E21)</f>
        <v>0</v>
      </c>
      <c r="F23" s="62"/>
      <c r="G23" s="71">
        <f>C23-E23</f>
        <v>0</v>
      </c>
      <c r="H23" s="57" t="s">
        <v>116</v>
      </c>
      <c r="I23" s="34"/>
      <c r="J23" s="16"/>
      <c r="K23" s="72"/>
    </row>
    <row r="24" spans="2:15" ht="32.25" customHeight="1" thickTop="1">
      <c r="B24" s="317" t="s">
        <v>117</v>
      </c>
      <c r="C24" s="317"/>
      <c r="D24" s="159"/>
      <c r="E24" s="24"/>
      <c r="F24" s="16"/>
      <c r="G24" s="16"/>
      <c r="H24" s="16"/>
      <c r="I24" s="16"/>
      <c r="J24" s="16"/>
    </row>
    <row r="25" spans="2:15" ht="36.75" customHeight="1">
      <c r="B25" s="31" t="s">
        <v>118</v>
      </c>
      <c r="C25" s="31"/>
      <c r="E25" s="323" t="s">
        <v>119</v>
      </c>
      <c r="F25" s="323"/>
      <c r="G25" s="323"/>
      <c r="H25" s="323"/>
      <c r="I25" s="323"/>
      <c r="J25" s="324"/>
      <c r="K25" s="152">
        <f>IF(O4&gt;90000,"$0",IF(O4&gt;50000,O4*0.25,IF(O4&lt;50001,O4/2)))</f>
        <v>0</v>
      </c>
      <c r="L25" s="325" t="s">
        <v>120</v>
      </c>
      <c r="M25" s="325"/>
      <c r="N25" s="326"/>
      <c r="O25" s="199" t="s">
        <v>121</v>
      </c>
    </row>
    <row r="26" spans="2:15" ht="13.75" customHeight="1">
      <c r="B26" s="73"/>
      <c r="C26" s="74"/>
      <c r="J26" s="73"/>
      <c r="K26" s="73"/>
      <c r="L26" s="75"/>
      <c r="M26" s="73"/>
      <c r="N26" s="73"/>
      <c r="O26" s="327" t="s">
        <v>122</v>
      </c>
    </row>
    <row r="27" spans="2:15" ht="15.75" customHeight="1">
      <c r="B27" s="16"/>
      <c r="C27" s="76" t="s">
        <v>112</v>
      </c>
      <c r="D27" s="155"/>
      <c r="E27" s="58" t="s">
        <v>113</v>
      </c>
      <c r="F27" s="59"/>
      <c r="G27" s="329" t="s">
        <v>123</v>
      </c>
      <c r="H27" s="329"/>
      <c r="I27" s="329"/>
      <c r="J27" s="329"/>
      <c r="K27" s="329"/>
      <c r="L27" s="329"/>
      <c r="M27" s="329"/>
      <c r="N27" s="16"/>
      <c r="O27" s="328"/>
    </row>
    <row r="28" spans="2:15" ht="15.5">
      <c r="B28" s="78"/>
      <c r="C28" s="61"/>
      <c r="D28" s="156"/>
      <c r="E28" s="61"/>
      <c r="F28" s="62"/>
      <c r="G28" s="316"/>
      <c r="H28" s="316"/>
      <c r="I28" s="316"/>
      <c r="J28" s="316"/>
      <c r="K28" s="316"/>
      <c r="L28" s="316"/>
      <c r="M28" s="316"/>
      <c r="N28" s="78"/>
      <c r="O28" s="79"/>
    </row>
    <row r="29" spans="2:15" ht="15.5">
      <c r="B29" s="78"/>
      <c r="C29" s="61">
        <v>0</v>
      </c>
      <c r="D29" s="156"/>
      <c r="E29" s="61">
        <v>0</v>
      </c>
      <c r="F29" s="62"/>
      <c r="G29" s="316"/>
      <c r="H29" s="316"/>
      <c r="I29" s="316"/>
      <c r="J29" s="316"/>
      <c r="K29" s="316"/>
      <c r="L29" s="316"/>
      <c r="M29" s="316"/>
      <c r="N29" s="78"/>
      <c r="O29" s="80"/>
    </row>
    <row r="30" spans="2:15" ht="15.5">
      <c r="B30" s="78"/>
      <c r="C30" s="61">
        <v>0</v>
      </c>
      <c r="D30" s="156"/>
      <c r="E30" s="61">
        <v>0</v>
      </c>
      <c r="F30" s="62"/>
      <c r="G30" s="316"/>
      <c r="H30" s="316"/>
      <c r="I30" s="316"/>
      <c r="J30" s="316"/>
      <c r="K30" s="316"/>
      <c r="L30" s="316"/>
      <c r="M30" s="316"/>
      <c r="N30" s="78"/>
      <c r="O30" s="80"/>
    </row>
    <row r="31" spans="2:15" ht="15.5">
      <c r="B31" s="78"/>
      <c r="C31" s="61">
        <v>0</v>
      </c>
      <c r="D31" s="156"/>
      <c r="E31" s="61">
        <v>0</v>
      </c>
      <c r="F31" s="62"/>
      <c r="G31" s="316"/>
      <c r="H31" s="316"/>
      <c r="I31" s="316"/>
      <c r="J31" s="316"/>
      <c r="K31" s="316"/>
      <c r="L31" s="316"/>
      <c r="M31" s="316"/>
      <c r="N31" s="78"/>
      <c r="O31" s="80"/>
    </row>
    <row r="32" spans="2:15" ht="15.5">
      <c r="B32" s="78"/>
      <c r="C32" s="61">
        <v>0</v>
      </c>
      <c r="D32" s="160"/>
      <c r="E32" s="61">
        <v>0</v>
      </c>
      <c r="F32" s="89"/>
      <c r="G32" s="316"/>
      <c r="H32" s="316"/>
      <c r="I32" s="316"/>
      <c r="J32" s="316"/>
      <c r="K32" s="316"/>
      <c r="L32" s="316"/>
      <c r="M32" s="316"/>
      <c r="N32" s="16"/>
      <c r="O32" s="80"/>
    </row>
    <row r="33" spans="2:20" ht="15.5">
      <c r="B33" s="78"/>
      <c r="C33" s="61">
        <v>0</v>
      </c>
      <c r="D33" s="160"/>
      <c r="E33" s="61">
        <v>0</v>
      </c>
      <c r="F33" s="89"/>
      <c r="G33" s="316"/>
      <c r="H33" s="316"/>
      <c r="I33" s="316"/>
      <c r="J33" s="316"/>
      <c r="K33" s="316"/>
      <c r="L33" s="316"/>
      <c r="M33" s="316"/>
      <c r="N33" s="16"/>
      <c r="O33" s="80"/>
    </row>
    <row r="34" spans="2:20" ht="15.5">
      <c r="B34" s="78"/>
      <c r="C34" s="61">
        <v>0</v>
      </c>
      <c r="D34" s="160"/>
      <c r="E34" s="61">
        <v>0</v>
      </c>
      <c r="F34" s="89"/>
      <c r="G34" s="265"/>
      <c r="H34" s="265"/>
      <c r="I34" s="265"/>
      <c r="J34" s="265"/>
      <c r="K34" s="265"/>
      <c r="L34" s="265"/>
      <c r="M34" s="265"/>
      <c r="N34" s="16"/>
      <c r="O34" s="80"/>
    </row>
    <row r="35" spans="2:20" ht="15.5">
      <c r="B35" s="78"/>
      <c r="C35" s="61">
        <v>0</v>
      </c>
      <c r="D35" s="160"/>
      <c r="E35" s="61">
        <v>0</v>
      </c>
      <c r="F35" s="89"/>
      <c r="G35" s="265"/>
      <c r="H35" s="265"/>
      <c r="I35" s="265"/>
      <c r="J35" s="265"/>
      <c r="K35" s="265"/>
      <c r="L35" s="265"/>
      <c r="M35" s="265"/>
      <c r="N35" s="16"/>
      <c r="O35" s="80"/>
    </row>
    <row r="36" spans="2:20" ht="15.5">
      <c r="B36" s="78"/>
      <c r="C36" s="61">
        <v>0</v>
      </c>
      <c r="D36" s="160"/>
      <c r="E36" s="61">
        <v>0</v>
      </c>
      <c r="F36" s="89"/>
      <c r="G36" s="316"/>
      <c r="H36" s="316"/>
      <c r="I36" s="316"/>
      <c r="J36" s="316"/>
      <c r="K36" s="316"/>
      <c r="L36" s="316"/>
      <c r="M36" s="316"/>
      <c r="N36" s="16"/>
      <c r="O36" s="80"/>
    </row>
    <row r="37" spans="2:20" ht="15.5">
      <c r="B37" s="78"/>
      <c r="C37" s="61">
        <v>0</v>
      </c>
      <c r="D37" s="160"/>
      <c r="E37" s="61">
        <v>0</v>
      </c>
      <c r="F37" s="89"/>
      <c r="G37" s="316"/>
      <c r="H37" s="316"/>
      <c r="I37" s="316"/>
      <c r="J37" s="316"/>
      <c r="K37" s="316"/>
      <c r="L37" s="316"/>
      <c r="M37" s="316"/>
      <c r="N37" s="16"/>
      <c r="O37" s="80"/>
    </row>
    <row r="38" spans="2:20" ht="15.5">
      <c r="B38" s="78"/>
      <c r="C38" s="61">
        <v>0</v>
      </c>
      <c r="D38" s="160"/>
      <c r="E38" s="61">
        <v>0</v>
      </c>
      <c r="F38" s="89"/>
      <c r="G38" s="265"/>
      <c r="H38" s="265"/>
      <c r="I38" s="265"/>
      <c r="J38" s="265"/>
      <c r="K38" s="265"/>
      <c r="L38" s="265"/>
      <c r="M38" s="265"/>
      <c r="N38" s="16"/>
      <c r="O38" s="80"/>
    </row>
    <row r="39" spans="2:20" ht="15.5">
      <c r="B39" s="78"/>
      <c r="C39" s="61">
        <v>0</v>
      </c>
      <c r="D39" s="160"/>
      <c r="E39" s="61">
        <v>0</v>
      </c>
      <c r="F39" s="89"/>
      <c r="G39" s="265"/>
      <c r="H39" s="265"/>
      <c r="I39" s="265"/>
      <c r="J39" s="265"/>
      <c r="K39" s="265"/>
      <c r="L39" s="265"/>
      <c r="M39" s="265"/>
      <c r="N39" s="16"/>
      <c r="O39" s="80"/>
    </row>
    <row r="40" spans="2:20" ht="15.5">
      <c r="B40" s="78"/>
      <c r="C40" s="61">
        <v>0</v>
      </c>
      <c r="D40" s="160"/>
      <c r="E40" s="61">
        <v>0</v>
      </c>
      <c r="F40" s="89"/>
      <c r="G40" s="316"/>
      <c r="H40" s="316"/>
      <c r="I40" s="316"/>
      <c r="J40" s="316"/>
      <c r="K40" s="316"/>
      <c r="L40" s="316"/>
      <c r="M40" s="316"/>
      <c r="N40" s="16"/>
      <c r="O40" s="80"/>
    </row>
    <row r="41" spans="2:20" ht="15.5">
      <c r="B41" s="78"/>
      <c r="C41" s="61">
        <v>0</v>
      </c>
      <c r="D41" s="160"/>
      <c r="E41" s="61">
        <v>0</v>
      </c>
      <c r="F41" s="89"/>
      <c r="G41" s="265"/>
      <c r="H41" s="265"/>
      <c r="I41" s="265"/>
      <c r="J41" s="265"/>
      <c r="K41" s="265"/>
      <c r="L41" s="265"/>
      <c r="M41" s="265"/>
      <c r="N41" s="16"/>
      <c r="O41" s="80"/>
    </row>
    <row r="42" spans="2:20" ht="15.5">
      <c r="B42" s="78"/>
      <c r="C42" s="61">
        <v>0</v>
      </c>
      <c r="D42" s="160"/>
      <c r="E42" s="61">
        <v>0</v>
      </c>
      <c r="F42" s="89"/>
      <c r="G42" s="316"/>
      <c r="H42" s="316"/>
      <c r="I42" s="316"/>
      <c r="J42" s="316"/>
      <c r="K42" s="316"/>
      <c r="L42" s="316"/>
      <c r="M42" s="316"/>
      <c r="N42" s="16"/>
      <c r="O42" s="80"/>
    </row>
    <row r="43" spans="2:20" ht="15.5">
      <c r="B43" s="78"/>
      <c r="C43" s="61">
        <v>0</v>
      </c>
      <c r="D43" s="160"/>
      <c r="E43" s="61">
        <v>0</v>
      </c>
      <c r="F43" s="89"/>
      <c r="G43" s="316"/>
      <c r="H43" s="316"/>
      <c r="I43" s="316"/>
      <c r="J43" s="316"/>
      <c r="K43" s="316"/>
      <c r="L43" s="316"/>
      <c r="M43" s="316"/>
      <c r="N43" s="16"/>
      <c r="O43" s="80"/>
    </row>
    <row r="44" spans="2:20" ht="15.5">
      <c r="B44" s="78"/>
      <c r="C44" s="61">
        <v>0</v>
      </c>
      <c r="D44" s="156"/>
      <c r="E44" s="61">
        <v>0</v>
      </c>
      <c r="F44" s="62"/>
      <c r="G44" s="316"/>
      <c r="H44" s="316"/>
      <c r="I44" s="316"/>
      <c r="J44" s="316"/>
      <c r="K44" s="316"/>
      <c r="L44" s="316"/>
      <c r="M44" s="316"/>
      <c r="N44" s="78"/>
      <c r="O44" s="80"/>
    </row>
    <row r="45" spans="2:20" ht="15.5">
      <c r="B45" s="78"/>
      <c r="C45" s="61">
        <v>0</v>
      </c>
      <c r="D45" s="156"/>
      <c r="E45" s="61">
        <v>0</v>
      </c>
      <c r="F45" s="62"/>
      <c r="G45" s="316"/>
      <c r="H45" s="316"/>
      <c r="I45" s="316"/>
      <c r="J45" s="316"/>
      <c r="K45" s="316"/>
      <c r="L45" s="316"/>
      <c r="M45" s="316"/>
      <c r="N45" s="78"/>
      <c r="O45" s="80"/>
    </row>
    <row r="46" spans="2:20" ht="15.5">
      <c r="B46" s="78"/>
      <c r="C46" s="61">
        <v>0</v>
      </c>
      <c r="D46" s="156"/>
      <c r="E46" s="61">
        <v>0</v>
      </c>
      <c r="F46" s="62"/>
      <c r="G46" s="316"/>
      <c r="H46" s="316"/>
      <c r="I46" s="316"/>
      <c r="J46" s="316"/>
      <c r="K46" s="316"/>
      <c r="L46" s="316"/>
      <c r="M46" s="316"/>
      <c r="N46" s="78"/>
      <c r="O46" s="80"/>
    </row>
    <row r="47" spans="2:20" ht="15.5">
      <c r="B47" s="78"/>
      <c r="C47" s="61">
        <v>0</v>
      </c>
      <c r="D47" s="156"/>
      <c r="E47" s="61">
        <v>0</v>
      </c>
      <c r="F47" s="62"/>
      <c r="G47" s="320"/>
      <c r="H47" s="321"/>
      <c r="I47" s="321"/>
      <c r="J47" s="321"/>
      <c r="K47" s="321"/>
      <c r="L47" s="321"/>
      <c r="M47" s="321"/>
      <c r="N47" s="78"/>
      <c r="O47" s="81"/>
    </row>
    <row r="48" spans="2:20" s="85" customFormat="1" ht="6.75" customHeight="1">
      <c r="B48" s="82"/>
      <c r="C48" s="66"/>
      <c r="D48" s="161"/>
      <c r="E48" s="66"/>
      <c r="F48" s="67"/>
      <c r="G48" s="83"/>
      <c r="H48" s="266"/>
      <c r="I48" s="266"/>
      <c r="J48" s="266"/>
      <c r="K48" s="266"/>
      <c r="L48" s="266"/>
      <c r="M48" s="266"/>
      <c r="N48" s="82"/>
      <c r="O48" s="84"/>
      <c r="R48" s="259"/>
      <c r="S48" s="259"/>
      <c r="T48" s="259"/>
    </row>
    <row r="49" spans="2:15" ht="19.5" customHeight="1" thickBot="1">
      <c r="B49" s="16" t="s">
        <v>124</v>
      </c>
      <c r="C49" s="70">
        <f>SUM(C28:C47)</f>
        <v>0</v>
      </c>
      <c r="D49" s="158" t="e">
        <f>C49/O4</f>
        <v>#DIV/0!</v>
      </c>
      <c r="E49" s="70">
        <f>SUM(E28:E47)</f>
        <v>0</v>
      </c>
      <c r="F49" s="86"/>
      <c r="G49" s="87">
        <f>C49-E49</f>
        <v>0</v>
      </c>
      <c r="H49" s="322" t="s">
        <v>172</v>
      </c>
      <c r="I49" s="322"/>
      <c r="J49" s="322"/>
      <c r="K49" s="322"/>
      <c r="L49" s="322"/>
      <c r="M49" s="322"/>
      <c r="N49" s="322"/>
      <c r="O49" s="322"/>
    </row>
    <row r="50" spans="2:15" ht="16.5" thickTop="1" thickBot="1">
      <c r="B50" s="16" t="s">
        <v>115</v>
      </c>
      <c r="C50" s="70">
        <f>SUM(C49+C23)</f>
        <v>0</v>
      </c>
      <c r="D50" s="162" t="e">
        <f>C50/O4</f>
        <v>#DIV/0!</v>
      </c>
      <c r="E50" s="70">
        <f>SUM(E49+E23)</f>
        <v>0</v>
      </c>
      <c r="F50" s="86"/>
      <c r="G50" s="88">
        <f>G23+G49</f>
        <v>0</v>
      </c>
      <c r="H50" s="34" t="s">
        <v>125</v>
      </c>
      <c r="I50" s="16"/>
      <c r="J50" s="16"/>
      <c r="K50" s="16"/>
      <c r="L50" s="16"/>
      <c r="M50" s="16"/>
      <c r="N50" s="16"/>
      <c r="O50" s="16"/>
    </row>
    <row r="51" spans="2:15" ht="54.75" customHeight="1" thickTop="1">
      <c r="B51" s="317"/>
      <c r="C51" s="317"/>
      <c r="D51" s="163"/>
      <c r="E51" s="164"/>
      <c r="F51" s="164"/>
      <c r="G51" s="164"/>
      <c r="H51" s="164"/>
      <c r="I51" s="164"/>
      <c r="J51" s="164"/>
      <c r="K51" s="164"/>
      <c r="L51" s="164"/>
      <c r="M51" s="164"/>
      <c r="N51" s="164"/>
      <c r="O51" s="164"/>
    </row>
    <row r="52" spans="2:15" ht="33" customHeight="1">
      <c r="B52" s="318"/>
      <c r="C52" s="319"/>
      <c r="D52" s="319"/>
      <c r="E52" s="319"/>
      <c r="F52" s="319"/>
      <c r="G52" s="319"/>
      <c r="H52" s="319"/>
      <c r="I52" s="319"/>
      <c r="J52" s="319"/>
      <c r="K52" s="319"/>
      <c r="L52" s="319"/>
      <c r="M52" s="319"/>
      <c r="N52" s="319"/>
      <c r="O52" s="319"/>
    </row>
    <row r="53" spans="2:15" ht="15.75" customHeight="1">
      <c r="B53" s="181" t="s">
        <v>126</v>
      </c>
      <c r="C53" s="77"/>
      <c r="D53" s="155"/>
      <c r="E53" s="77"/>
      <c r="F53" s="59"/>
      <c r="G53" s="16"/>
      <c r="H53" s="16"/>
      <c r="I53" s="16"/>
      <c r="J53" s="16"/>
      <c r="K53" s="16"/>
      <c r="L53" s="16"/>
      <c r="M53" s="16"/>
      <c r="N53" s="78"/>
      <c r="O53" s="182"/>
    </row>
    <row r="54" spans="2:15" ht="15.5">
      <c r="B54" s="90"/>
    </row>
  </sheetData>
  <mergeCells count="44">
    <mergeCell ref="S3:S4"/>
    <mergeCell ref="T3:T4"/>
    <mergeCell ref="R1:T1"/>
    <mergeCell ref="R3:R4"/>
    <mergeCell ref="G11:M11"/>
    <mergeCell ref="D4:J4"/>
    <mergeCell ref="D5:L5"/>
    <mergeCell ref="B7:O7"/>
    <mergeCell ref="B8:O8"/>
    <mergeCell ref="O9:O10"/>
    <mergeCell ref="G22:M22"/>
    <mergeCell ref="G28:M28"/>
    <mergeCell ref="G29:M29"/>
    <mergeCell ref="G30:M30"/>
    <mergeCell ref="G31:M31"/>
    <mergeCell ref="G17:M17"/>
    <mergeCell ref="G18:M18"/>
    <mergeCell ref="G19:M19"/>
    <mergeCell ref="G20:M20"/>
    <mergeCell ref="G21:M21"/>
    <mergeCell ref="G12:M12"/>
    <mergeCell ref="G13:M13"/>
    <mergeCell ref="G14:M14"/>
    <mergeCell ref="G15:M15"/>
    <mergeCell ref="G16:M16"/>
    <mergeCell ref="B24:C24"/>
    <mergeCell ref="E25:J25"/>
    <mergeCell ref="L25:N25"/>
    <mergeCell ref="O26:O27"/>
    <mergeCell ref="G27:M27"/>
    <mergeCell ref="G32:M32"/>
    <mergeCell ref="G33:M33"/>
    <mergeCell ref="B51:C51"/>
    <mergeCell ref="B52:O52"/>
    <mergeCell ref="G37:M37"/>
    <mergeCell ref="G40:M40"/>
    <mergeCell ref="G42:M42"/>
    <mergeCell ref="G43:M43"/>
    <mergeCell ref="G44:M44"/>
    <mergeCell ref="G45:M45"/>
    <mergeCell ref="G46:M46"/>
    <mergeCell ref="G47:M47"/>
    <mergeCell ref="H49:O49"/>
    <mergeCell ref="G36:M36"/>
  </mergeCells>
  <conditionalFormatting sqref="G23">
    <cfRule type="cellIs" dxfId="3" priority="1" stopIfTrue="1" operator="lessThan">
      <formula>#REF!</formula>
    </cfRule>
  </conditionalFormatting>
  <pageMargins left="0.7" right="0.7" top="0.546875" bottom="0.55000000000000004" header="0.3" footer="0.3"/>
  <pageSetup scale="63" fitToHeight="0" orientation="portrait" r:id="rId1"/>
  <extLst>
    <ext xmlns:x14="http://schemas.microsoft.com/office/spreadsheetml/2009/9/main" uri="{78C0D931-6437-407d-A8EE-F0AAD7539E65}">
      <x14:conditionalFormattings>
        <x14:conditionalFormatting xmlns:xm="http://schemas.microsoft.com/office/excel/2006/main">
          <x14:cfRule type="cellIs" priority="2" stopIfTrue="1" operator="lessThan" id="{3233E2FA-7DE0-49DD-A289-6C59575FE7B0}">
            <xm:f>'file:///\\ARTEMIS\Folder Redirection\Data -- Office\Grant and Contract Admin\UA_Grants\__ACA-Orange County\__ACA-Cult. Tourism\FY22CT\__Requests\Enzian\Pay 2\ARTEMIS\Shared Folders\Data -- Office\Grant and Contract Admin\UA_Grants\__ACA-Orange County-Fiscal Agent\__ACA-Cult. Tourism\FY16CT\FY16CT Application\FY16CT Forms\[FY16-CT-Application-ALL-Forms-FINALv2.xlsx]Instructions'!#REF!</xm:f>
            <x14:dxf>
              <font>
                <color rgb="FF9C0006"/>
              </font>
              <fill>
                <patternFill>
                  <bgColor rgb="FFFFC7CE"/>
                </patternFill>
              </fill>
            </x14:dxf>
          </x14:cfRule>
          <xm:sqref>G50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5"/>
  <sheetViews>
    <sheetView zoomScale="86" zoomScaleNormal="86" zoomScaleSheetLayoutView="90" zoomScalePageLayoutView="90" workbookViewId="0">
      <selection activeCell="B3" sqref="B3:C3"/>
    </sheetView>
  </sheetViews>
  <sheetFormatPr defaultColWidth="9.08984375" defaultRowHeight="12.5"/>
  <cols>
    <col min="1" max="1" width="24.7265625" style="91" customWidth="1"/>
    <col min="2" max="2" width="64.36328125" style="91" customWidth="1"/>
    <col min="3" max="3" width="13.7265625" style="91" customWidth="1"/>
    <col min="4" max="4" width="11.7265625" style="91" customWidth="1"/>
    <col min="5" max="5" width="11.36328125" style="91" customWidth="1"/>
    <col min="6" max="6" width="17.7265625" style="91" customWidth="1"/>
    <col min="7" max="7" width="10.36328125" style="91" customWidth="1"/>
    <col min="8" max="9" width="8.984375E-2" style="91" customWidth="1"/>
    <col min="10" max="10" width="3.26953125" style="91" hidden="1" customWidth="1"/>
    <col min="11" max="11" width="3.6328125" style="91" hidden="1" customWidth="1"/>
    <col min="12" max="16384" width="9.08984375" style="91"/>
  </cols>
  <sheetData>
    <row r="1" spans="1:7" ht="26" customHeight="1">
      <c r="A1" s="349" t="s">
        <v>180</v>
      </c>
      <c r="B1" s="349"/>
      <c r="D1" s="350" t="s">
        <v>176</v>
      </c>
      <c r="E1" s="350"/>
      <c r="F1" s="350"/>
    </row>
    <row r="3" spans="1:7" ht="19.5">
      <c r="A3" s="94" t="s">
        <v>101</v>
      </c>
      <c r="B3" s="353">
        <f>'A_Pay2&amp;FinalBudget Summ-Actual'!$B$6</f>
        <v>0</v>
      </c>
      <c r="C3" s="354"/>
      <c r="D3" s="343" t="s">
        <v>7</v>
      </c>
      <c r="E3" s="344"/>
      <c r="F3" s="205">
        <f>'A_Pay2&amp;FinalBudget Summ-Actual'!D7</f>
        <v>0</v>
      </c>
      <c r="G3" s="183"/>
    </row>
    <row r="4" spans="1:7" ht="19.5">
      <c r="A4" s="94" t="s">
        <v>102</v>
      </c>
      <c r="B4" s="345">
        <f>'A_Pay2&amp;FinalBudget Summ-Actual'!$J$6</f>
        <v>0</v>
      </c>
      <c r="C4" s="346"/>
      <c r="D4" s="204"/>
      <c r="E4" s="204"/>
      <c r="F4" s="355" t="s">
        <v>127</v>
      </c>
      <c r="G4" s="355"/>
    </row>
    <row r="5" spans="1:7" ht="41.65" customHeight="1">
      <c r="A5" s="347" t="s">
        <v>128</v>
      </c>
      <c r="B5" s="347"/>
      <c r="C5" s="348"/>
      <c r="D5" s="351" t="s">
        <v>129</v>
      </c>
      <c r="E5" s="352"/>
      <c r="F5" s="202"/>
      <c r="G5" s="203"/>
    </row>
    <row r="6" spans="1:7" ht="60.75" customHeight="1">
      <c r="A6" s="96" t="s">
        <v>130</v>
      </c>
      <c r="B6" s="96" t="s">
        <v>131</v>
      </c>
      <c r="C6" s="96" t="s">
        <v>132</v>
      </c>
      <c r="D6" s="96" t="s">
        <v>133</v>
      </c>
      <c r="E6" s="97" t="s">
        <v>134</v>
      </c>
      <c r="F6" s="256" t="s">
        <v>135</v>
      </c>
      <c r="G6" s="358"/>
    </row>
    <row r="7" spans="1:7" ht="15.5">
      <c r="A7" s="95"/>
      <c r="B7" s="95"/>
      <c r="C7" s="98"/>
      <c r="D7" s="98"/>
      <c r="E7" s="99">
        <v>0</v>
      </c>
      <c r="F7" s="98"/>
      <c r="G7" s="358"/>
    </row>
    <row r="8" spans="1:7" ht="15.5">
      <c r="A8" s="95"/>
      <c r="B8" s="95"/>
      <c r="C8" s="98"/>
      <c r="D8" s="98"/>
      <c r="E8" s="99">
        <f t="shared" ref="E8:E16" si="0">SUM(C8+D8)</f>
        <v>0</v>
      </c>
      <c r="F8" s="98"/>
      <c r="G8" s="358"/>
    </row>
    <row r="9" spans="1:7" ht="15.5">
      <c r="A9" s="95"/>
      <c r="B9" s="95"/>
      <c r="C9" s="98"/>
      <c r="D9" s="98"/>
      <c r="E9" s="99">
        <f t="shared" si="0"/>
        <v>0</v>
      </c>
      <c r="F9" s="98"/>
      <c r="G9" s="358"/>
    </row>
    <row r="10" spans="1:7" ht="15.5">
      <c r="A10" s="95"/>
      <c r="B10" s="95"/>
      <c r="C10" s="98"/>
      <c r="D10" s="98"/>
      <c r="E10" s="99">
        <f t="shared" si="0"/>
        <v>0</v>
      </c>
      <c r="F10" s="98"/>
      <c r="G10" s="358"/>
    </row>
    <row r="11" spans="1:7" ht="15.5">
      <c r="A11" s="95"/>
      <c r="B11" s="95"/>
      <c r="C11" s="98"/>
      <c r="D11" s="98"/>
      <c r="E11" s="99">
        <f t="shared" si="0"/>
        <v>0</v>
      </c>
      <c r="F11" s="98"/>
      <c r="G11" s="358"/>
    </row>
    <row r="12" spans="1:7" ht="15.5">
      <c r="A12" s="95"/>
      <c r="B12" s="95"/>
      <c r="C12" s="98"/>
      <c r="D12" s="98"/>
      <c r="E12" s="99">
        <f t="shared" si="0"/>
        <v>0</v>
      </c>
      <c r="F12" s="98"/>
      <c r="G12" s="358"/>
    </row>
    <row r="13" spans="1:7" ht="15.5">
      <c r="A13" s="95"/>
      <c r="B13" s="95"/>
      <c r="C13" s="98"/>
      <c r="D13" s="98"/>
      <c r="E13" s="99">
        <f t="shared" si="0"/>
        <v>0</v>
      </c>
      <c r="F13" s="98"/>
      <c r="G13" s="358"/>
    </row>
    <row r="14" spans="1:7" ht="15.5">
      <c r="A14" s="95"/>
      <c r="B14" s="95"/>
      <c r="C14" s="98"/>
      <c r="D14" s="98"/>
      <c r="E14" s="99">
        <f t="shared" si="0"/>
        <v>0</v>
      </c>
      <c r="F14" s="98"/>
      <c r="G14" s="358"/>
    </row>
    <row r="15" spans="1:7" ht="15.5">
      <c r="A15" s="95"/>
      <c r="B15" s="95"/>
      <c r="C15" s="98"/>
      <c r="D15" s="98"/>
      <c r="E15" s="99">
        <f t="shared" si="0"/>
        <v>0</v>
      </c>
      <c r="F15" s="98"/>
      <c r="G15" s="358"/>
    </row>
    <row r="16" spans="1:7" ht="16" thickBot="1">
      <c r="A16" s="95"/>
      <c r="B16" s="95"/>
      <c r="C16" s="98"/>
      <c r="D16" s="98"/>
      <c r="E16" s="100">
        <f t="shared" si="0"/>
        <v>0</v>
      </c>
      <c r="F16" s="98"/>
      <c r="G16" s="358"/>
    </row>
    <row r="17" spans="1:11" ht="30.75" customHeight="1" thickBot="1">
      <c r="A17" s="94" t="s">
        <v>136</v>
      </c>
      <c r="B17" s="93"/>
      <c r="C17" s="101">
        <f>SUM(C7:C16)</f>
        <v>0</v>
      </c>
      <c r="D17" s="102">
        <f>SUM(D7:D16)</f>
        <v>0</v>
      </c>
      <c r="E17" s="103">
        <f>SUM(E7:E16)</f>
        <v>0</v>
      </c>
      <c r="F17" s="120">
        <f>SUM(F7:F16)</f>
        <v>0</v>
      </c>
      <c r="G17" s="92"/>
    </row>
    <row r="18" spans="1:11" ht="12.75" customHeight="1">
      <c r="A18" s="359" t="s">
        <v>137</v>
      </c>
      <c r="B18" s="359"/>
      <c r="C18" s="359"/>
      <c r="D18" s="359"/>
      <c r="E18" s="359"/>
      <c r="F18" s="362" t="s">
        <v>138</v>
      </c>
      <c r="G18" s="364" t="e">
        <f>F3/E17</f>
        <v>#DIV/0!</v>
      </c>
    </row>
    <row r="19" spans="1:11" ht="15.75" customHeight="1" thickBot="1">
      <c r="A19" s="360" t="s">
        <v>139</v>
      </c>
      <c r="B19" s="359"/>
      <c r="C19" s="359"/>
      <c r="D19" s="359"/>
      <c r="E19" s="359"/>
      <c r="F19" s="363"/>
      <c r="G19" s="365"/>
    </row>
    <row r="20" spans="1:11" ht="9.75" customHeight="1" thickBot="1">
      <c r="A20" s="361" t="s">
        <v>140</v>
      </c>
      <c r="B20" s="361"/>
      <c r="C20" s="361"/>
      <c r="D20" s="361"/>
      <c r="E20" s="361"/>
    </row>
    <row r="21" spans="1:11" s="167" customFormat="1" ht="33.75" customHeight="1" thickBot="1">
      <c r="A21" s="356" t="s">
        <v>141</v>
      </c>
      <c r="B21" s="357"/>
      <c r="C21" s="165" t="s">
        <v>142</v>
      </c>
      <c r="D21" s="168"/>
      <c r="E21" s="165" t="s">
        <v>143</v>
      </c>
      <c r="F21" s="166"/>
    </row>
    <row r="22" spans="1:11" s="167" customFormat="1" ht="26.4" customHeight="1" thickBot="1">
      <c r="A22" s="356" t="s">
        <v>144</v>
      </c>
      <c r="B22" s="357"/>
      <c r="C22" s="357"/>
      <c r="D22" s="357"/>
      <c r="E22" s="357"/>
      <c r="F22" s="166"/>
    </row>
    <row r="23" spans="1:11" s="167" customFormat="1" ht="31.75" customHeight="1">
      <c r="A23" s="356" t="s">
        <v>145</v>
      </c>
      <c r="B23" s="357"/>
      <c r="C23" s="169" t="s">
        <v>146</v>
      </c>
      <c r="D23" s="170"/>
      <c r="E23" s="171" t="s">
        <v>147</v>
      </c>
      <c r="F23" s="172"/>
    </row>
    <row r="24" spans="1:11" ht="36.75" customHeight="1">
      <c r="A24" s="356" t="s">
        <v>148</v>
      </c>
      <c r="B24" s="357"/>
      <c r="C24" s="357"/>
      <c r="D24" s="357"/>
      <c r="E24" s="357"/>
      <c r="F24" s="366"/>
      <c r="H24" s="173"/>
      <c r="I24" s="174"/>
      <c r="J24" s="174"/>
      <c r="K24" s="175"/>
    </row>
    <row r="25" spans="1:11" ht="51.75" customHeight="1">
      <c r="A25" s="356" t="s">
        <v>149</v>
      </c>
      <c r="B25" s="357"/>
      <c r="C25" s="357"/>
      <c r="D25" s="357"/>
      <c r="E25" s="357"/>
      <c r="F25" s="357"/>
    </row>
  </sheetData>
  <mergeCells count="19">
    <mergeCell ref="A25:F25"/>
    <mergeCell ref="G6:G16"/>
    <mergeCell ref="A22:E22"/>
    <mergeCell ref="A18:E18"/>
    <mergeCell ref="A19:E19"/>
    <mergeCell ref="A20:E20"/>
    <mergeCell ref="A21:B21"/>
    <mergeCell ref="F18:F19"/>
    <mergeCell ref="A23:B23"/>
    <mergeCell ref="G18:G19"/>
    <mergeCell ref="A24:F24"/>
    <mergeCell ref="D3:E3"/>
    <mergeCell ref="B4:C4"/>
    <mergeCell ref="A5:C5"/>
    <mergeCell ref="A1:B1"/>
    <mergeCell ref="D1:F1"/>
    <mergeCell ref="D5:E5"/>
    <mergeCell ref="B3:C3"/>
    <mergeCell ref="F4:G4"/>
  </mergeCells>
  <pageMargins left="0.25" right="0.25" top="0.64" bottom="0.38" header="0.24" footer="0.17"/>
  <pageSetup scale="87" fitToHeight="0" orientation="landscape" r:id="rId1"/>
  <headerFooter alignWithMargins="0">
    <oddFooter>&amp;L&amp;"-,Bold"&amp;12Orange County Arts and Cultural Affairs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41"/>
  <sheetViews>
    <sheetView view="pageLayout" zoomScale="88" zoomScaleNormal="90" zoomScalePageLayoutView="88" workbookViewId="0">
      <selection activeCell="C1" sqref="C1:G1"/>
    </sheetView>
  </sheetViews>
  <sheetFormatPr defaultRowHeight="14.5"/>
  <cols>
    <col min="1" max="1" width="38.7265625" customWidth="1"/>
    <col min="2" max="2" width="1.36328125" customWidth="1"/>
    <col min="3" max="3" width="19.6328125" customWidth="1"/>
    <col min="4" max="4" width="18.08984375" customWidth="1"/>
    <col min="5" max="5" width="13.36328125" customWidth="1"/>
    <col min="6" max="6" width="9.7265625" customWidth="1"/>
    <col min="7" max="7" width="32.6328125" style="104" customWidth="1"/>
    <col min="8" max="8" width="13.36328125" customWidth="1"/>
  </cols>
  <sheetData>
    <row r="1" spans="1:8" ht="12.15" customHeight="1">
      <c r="A1" s="57" t="s">
        <v>5</v>
      </c>
      <c r="B1" s="57"/>
      <c r="C1" s="372" t="s">
        <v>150</v>
      </c>
      <c r="D1" s="372"/>
      <c r="E1" s="372"/>
      <c r="F1" s="372"/>
      <c r="G1" s="373"/>
      <c r="H1" s="231">
        <f>'A_Pay2&amp;FinalBudget Summ-Actual'!D7</f>
        <v>0</v>
      </c>
    </row>
    <row r="2" spans="1:8" ht="72.75" customHeight="1">
      <c r="A2" s="105" t="s">
        <v>151</v>
      </c>
      <c r="B2" s="105"/>
      <c r="C2" s="135" t="s">
        <v>174</v>
      </c>
      <c r="D2" s="268" t="s">
        <v>175</v>
      </c>
      <c r="E2" s="105" t="s">
        <v>152</v>
      </c>
      <c r="F2" s="268" t="s">
        <v>153</v>
      </c>
      <c r="G2" s="370" t="s">
        <v>154</v>
      </c>
      <c r="H2" s="370"/>
    </row>
    <row r="3" spans="1:8" ht="15.5">
      <c r="A3" s="235" t="s">
        <v>155</v>
      </c>
      <c r="B3" s="236"/>
      <c r="C3" s="237"/>
      <c r="D3" s="238"/>
      <c r="E3" s="237"/>
      <c r="F3" s="239"/>
      <c r="G3" s="371"/>
      <c r="H3" s="371"/>
    </row>
    <row r="4" spans="1:8">
      <c r="A4" t="s">
        <v>156</v>
      </c>
      <c r="C4" s="106"/>
      <c r="D4" s="106">
        <f>'A_Pay2&amp;FinalBudget Summ-Actual'!V11</f>
        <v>0</v>
      </c>
      <c r="E4" s="106">
        <f>D4-C4</f>
        <v>0</v>
      </c>
      <c r="F4" s="107" t="e">
        <f>E4/C4</f>
        <v>#DIV/0!</v>
      </c>
      <c r="G4" s="369"/>
      <c r="H4" s="369"/>
    </row>
    <row r="5" spans="1:8">
      <c r="A5" t="s">
        <v>157</v>
      </c>
      <c r="C5" s="106"/>
      <c r="D5" s="106">
        <f>'A_Pay2&amp;FinalBudget Summ-Actual'!V12</f>
        <v>0</v>
      </c>
      <c r="E5" s="106">
        <f t="shared" ref="E5:E16" si="0">D5-C5</f>
        <v>0</v>
      </c>
      <c r="F5" s="107" t="e">
        <f t="shared" ref="F5:F38" si="1">E5/C5</f>
        <v>#DIV/0!</v>
      </c>
      <c r="G5" s="368"/>
      <c r="H5" s="368"/>
    </row>
    <row r="6" spans="1:8">
      <c r="A6" t="s">
        <v>158</v>
      </c>
      <c r="C6" s="106"/>
      <c r="D6" s="106">
        <f>'A_Pay2&amp;FinalBudget Summ-Actual'!V13</f>
        <v>0</v>
      </c>
      <c r="E6" s="106">
        <f t="shared" si="0"/>
        <v>0</v>
      </c>
      <c r="F6" s="107" t="e">
        <f t="shared" si="1"/>
        <v>#DIV/0!</v>
      </c>
      <c r="G6" s="368"/>
      <c r="H6" s="368"/>
    </row>
    <row r="7" spans="1:8">
      <c r="A7" t="s">
        <v>18</v>
      </c>
      <c r="C7" s="106"/>
      <c r="D7" s="106">
        <f>'A_Pay2&amp;FinalBudget Summ-Actual'!V14</f>
        <v>0</v>
      </c>
      <c r="E7" s="106">
        <f t="shared" si="0"/>
        <v>0</v>
      </c>
      <c r="F7" s="107" t="e">
        <f t="shared" si="1"/>
        <v>#DIV/0!</v>
      </c>
      <c r="G7" s="368"/>
      <c r="H7" s="368"/>
    </row>
    <row r="8" spans="1:8">
      <c r="A8" t="s">
        <v>19</v>
      </c>
      <c r="C8" s="106"/>
      <c r="D8" s="106">
        <f>'A_Pay2&amp;FinalBudget Summ-Actual'!V15</f>
        <v>0</v>
      </c>
      <c r="E8" s="106">
        <f t="shared" si="0"/>
        <v>0</v>
      </c>
      <c r="F8" s="107" t="e">
        <f t="shared" si="1"/>
        <v>#DIV/0!</v>
      </c>
      <c r="G8" s="368"/>
      <c r="H8" s="368"/>
    </row>
    <row r="9" spans="1:8">
      <c r="A9" t="s">
        <v>20</v>
      </c>
      <c r="C9" s="106"/>
      <c r="D9" s="106">
        <f>'A_Pay2&amp;FinalBudget Summ-Actual'!V16</f>
        <v>0</v>
      </c>
      <c r="E9" s="106">
        <f t="shared" si="0"/>
        <v>0</v>
      </c>
      <c r="F9" s="107" t="e">
        <f t="shared" si="1"/>
        <v>#DIV/0!</v>
      </c>
      <c r="G9" s="368"/>
      <c r="H9" s="368"/>
    </row>
    <row r="10" spans="1:8">
      <c r="A10" t="s">
        <v>21</v>
      </c>
      <c r="C10" s="106"/>
      <c r="D10" s="106">
        <f>'A_Pay2&amp;FinalBudget Summ-Actual'!V17</f>
        <v>0</v>
      </c>
      <c r="E10" s="106">
        <f t="shared" si="0"/>
        <v>0</v>
      </c>
      <c r="F10" s="107" t="e">
        <f t="shared" si="1"/>
        <v>#DIV/0!</v>
      </c>
      <c r="G10" s="368"/>
      <c r="H10" s="368"/>
    </row>
    <row r="11" spans="1:8">
      <c r="A11" t="s">
        <v>22</v>
      </c>
      <c r="C11" s="106"/>
      <c r="D11" s="106">
        <f>'A_Pay2&amp;FinalBudget Summ-Actual'!V18</f>
        <v>0</v>
      </c>
      <c r="E11" s="106">
        <f t="shared" si="0"/>
        <v>0</v>
      </c>
      <c r="F11" s="107" t="e">
        <f t="shared" si="1"/>
        <v>#DIV/0!</v>
      </c>
      <c r="G11" s="368"/>
      <c r="H11" s="368"/>
    </row>
    <row r="12" spans="1:8">
      <c r="A12" t="s">
        <v>23</v>
      </c>
      <c r="C12" s="106"/>
      <c r="D12" s="106">
        <f>'A_Pay2&amp;FinalBudget Summ-Actual'!V19</f>
        <v>0</v>
      </c>
      <c r="E12" s="106">
        <f t="shared" si="0"/>
        <v>0</v>
      </c>
      <c r="F12" s="107" t="e">
        <f t="shared" si="1"/>
        <v>#DIV/0!</v>
      </c>
      <c r="G12" s="368"/>
      <c r="H12" s="368"/>
    </row>
    <row r="13" spans="1:8">
      <c r="A13" s="126" t="s">
        <v>24</v>
      </c>
      <c r="B13" s="126"/>
      <c r="C13" s="110"/>
      <c r="D13" s="110">
        <f>'A_Pay2&amp;FinalBudget Summ-Actual'!V20</f>
        <v>0</v>
      </c>
      <c r="E13" s="110">
        <f t="shared" si="0"/>
        <v>0</v>
      </c>
      <c r="F13" s="111" t="e">
        <f t="shared" si="1"/>
        <v>#DIV/0!</v>
      </c>
      <c r="G13" s="368"/>
      <c r="H13" s="368"/>
    </row>
    <row r="14" spans="1:8">
      <c r="A14" t="s">
        <v>26</v>
      </c>
      <c r="C14" s="106">
        <f>SUM(C4:C13)</f>
        <v>0</v>
      </c>
      <c r="D14" s="106">
        <f>'A_Pay2&amp;FinalBudget Summ-Actual'!L22</f>
        <v>0</v>
      </c>
      <c r="E14" s="106">
        <f t="shared" si="0"/>
        <v>0</v>
      </c>
      <c r="F14" s="107" t="e">
        <f t="shared" si="1"/>
        <v>#DIV/0!</v>
      </c>
      <c r="G14" s="367"/>
      <c r="H14" s="367"/>
    </row>
    <row r="15" spans="1:8">
      <c r="A15" s="126" t="s">
        <v>30</v>
      </c>
      <c r="B15" s="126"/>
      <c r="C15" s="110"/>
      <c r="D15" s="110">
        <f>'A_Pay2&amp;FinalBudget Summ-Actual'!N23</f>
        <v>0</v>
      </c>
      <c r="E15" s="110">
        <f t="shared" si="0"/>
        <v>0</v>
      </c>
      <c r="F15" s="111" t="e">
        <f t="shared" si="1"/>
        <v>#DIV/0!</v>
      </c>
      <c r="G15" s="367"/>
      <c r="H15" s="367"/>
    </row>
    <row r="16" spans="1:8">
      <c r="A16" s="129" t="s">
        <v>159</v>
      </c>
      <c r="B16" s="129"/>
      <c r="C16" s="130">
        <f>SUM(C14+C15)</f>
        <v>0</v>
      </c>
      <c r="D16" s="130">
        <f>'A_Pay2&amp;FinalBudget Summ-Actual'!V24</f>
        <v>0</v>
      </c>
      <c r="E16" s="130">
        <f t="shared" si="0"/>
        <v>0</v>
      </c>
      <c r="F16" s="131" t="e">
        <f t="shared" si="1"/>
        <v>#DIV/0!</v>
      </c>
      <c r="G16" s="367"/>
      <c r="H16" s="367"/>
    </row>
    <row r="17" spans="1:8" ht="8.4" customHeight="1">
      <c r="C17" s="106"/>
      <c r="D17" s="106"/>
      <c r="E17" s="106"/>
      <c r="F17" s="107"/>
      <c r="G17" s="367"/>
      <c r="H17" s="367"/>
    </row>
    <row r="18" spans="1:8" ht="15.5">
      <c r="A18" s="240" t="s">
        <v>160</v>
      </c>
      <c r="B18" s="241"/>
      <c r="C18" s="242"/>
      <c r="D18" s="242"/>
      <c r="E18" s="242"/>
      <c r="F18" s="243"/>
      <c r="G18" s="374"/>
      <c r="H18" s="374"/>
    </row>
    <row r="19" spans="1:8">
      <c r="A19" t="s">
        <v>38</v>
      </c>
      <c r="C19" s="106"/>
      <c r="D19" s="106">
        <f>'A_Pay2&amp;FinalBudget Summ-Actual'!N28</f>
        <v>0</v>
      </c>
      <c r="E19" s="106">
        <f>D19-C19</f>
        <v>0</v>
      </c>
      <c r="F19" s="107" t="e">
        <f t="shared" si="1"/>
        <v>#DIV/0!</v>
      </c>
      <c r="G19" s="368"/>
      <c r="H19" s="368"/>
    </row>
    <row r="20" spans="1:8">
      <c r="A20" t="s">
        <v>40</v>
      </c>
      <c r="C20" s="106"/>
      <c r="D20" s="106">
        <f>'A_Pay2&amp;FinalBudget Summ-Actual'!N29</f>
        <v>0</v>
      </c>
      <c r="E20" s="106">
        <f>D20-C20</f>
        <v>0</v>
      </c>
      <c r="F20" s="107" t="e">
        <f t="shared" si="1"/>
        <v>#DIV/0!</v>
      </c>
      <c r="G20" s="368"/>
      <c r="H20" s="368"/>
    </row>
    <row r="21" spans="1:8">
      <c r="A21" t="s">
        <v>42</v>
      </c>
      <c r="C21" s="110"/>
      <c r="D21" s="110">
        <f>'A_Pay2&amp;FinalBudget Summ-Actual'!N30</f>
        <v>0</v>
      </c>
      <c r="E21" s="110">
        <f>D21-C21</f>
        <v>0</v>
      </c>
      <c r="F21" s="111" t="e">
        <f t="shared" si="1"/>
        <v>#DIV/0!</v>
      </c>
      <c r="G21" s="368"/>
      <c r="H21" s="368"/>
    </row>
    <row r="22" spans="1:8">
      <c r="A22" t="s">
        <v>188</v>
      </c>
      <c r="C22" s="110"/>
      <c r="D22" s="110">
        <f>'A_Pay2&amp;FinalBudget Summ-Actual'!N31</f>
        <v>0</v>
      </c>
      <c r="E22" s="110">
        <f>D22-C22</f>
        <v>0</v>
      </c>
      <c r="F22" s="111" t="e">
        <f t="shared" si="1"/>
        <v>#DIV/0!</v>
      </c>
      <c r="H22" s="104"/>
    </row>
    <row r="23" spans="1:8">
      <c r="A23" s="109" t="s">
        <v>161</v>
      </c>
      <c r="C23" s="141">
        <f>SUM(C19:C22)</f>
        <v>0</v>
      </c>
      <c r="D23" s="141">
        <f>SUM(D19:D22)</f>
        <v>0</v>
      </c>
      <c r="E23" s="110">
        <f>D23-C23</f>
        <v>0</v>
      </c>
      <c r="F23" s="111" t="e">
        <f t="shared" si="1"/>
        <v>#DIV/0!</v>
      </c>
      <c r="G23" s="367"/>
      <c r="H23" s="367"/>
    </row>
    <row r="24" spans="1:8">
      <c r="A24" s="108" t="s">
        <v>162</v>
      </c>
      <c r="C24" s="106"/>
      <c r="D24" s="106"/>
      <c r="E24" s="106"/>
      <c r="F24" s="107"/>
      <c r="G24" s="367"/>
      <c r="H24" s="367"/>
    </row>
    <row r="25" spans="1:8">
      <c r="A25" s="109" t="s">
        <v>46</v>
      </c>
      <c r="C25" s="106"/>
      <c r="D25" s="106">
        <f>'A_Pay2&amp;FinalBudget Summ-Actual'!H33</f>
        <v>0</v>
      </c>
      <c r="E25" s="106">
        <f t="shared" ref="E25:E39" si="2">D25-C25</f>
        <v>0</v>
      </c>
      <c r="F25" s="107" t="e">
        <f t="shared" si="1"/>
        <v>#DIV/0!</v>
      </c>
      <c r="G25" s="368"/>
      <c r="H25" s="368"/>
    </row>
    <row r="26" spans="1:8">
      <c r="A26" s="109" t="s">
        <v>48</v>
      </c>
      <c r="C26" s="106"/>
      <c r="D26" s="106">
        <f>'A_Pay2&amp;FinalBudget Summ-Actual'!H34</f>
        <v>0</v>
      </c>
      <c r="E26" s="106">
        <f t="shared" si="2"/>
        <v>0</v>
      </c>
      <c r="F26" s="107" t="e">
        <f t="shared" si="1"/>
        <v>#DIV/0!</v>
      </c>
      <c r="G26" s="368"/>
      <c r="H26" s="368"/>
    </row>
    <row r="27" spans="1:8">
      <c r="A27" s="109" t="s">
        <v>50</v>
      </c>
      <c r="C27" s="106"/>
      <c r="D27" s="106">
        <f>'A_Pay2&amp;FinalBudget Summ-Actual'!H35</f>
        <v>0</v>
      </c>
      <c r="E27" s="106">
        <f t="shared" si="2"/>
        <v>0</v>
      </c>
      <c r="F27" s="107" t="e">
        <f t="shared" si="1"/>
        <v>#DIV/0!</v>
      </c>
      <c r="G27" s="368"/>
      <c r="H27" s="368"/>
    </row>
    <row r="28" spans="1:8">
      <c r="A28" s="109" t="s">
        <v>163</v>
      </c>
      <c r="C28" s="106"/>
      <c r="D28" s="106">
        <f>'A_Pay2&amp;FinalBudget Summ-Actual'!H36</f>
        <v>0</v>
      </c>
      <c r="E28" s="106">
        <f t="shared" si="2"/>
        <v>0</v>
      </c>
      <c r="F28" s="107" t="e">
        <f t="shared" si="1"/>
        <v>#DIV/0!</v>
      </c>
      <c r="G28" s="368"/>
      <c r="H28" s="368"/>
    </row>
    <row r="29" spans="1:8">
      <c r="A29" s="109" t="s">
        <v>164</v>
      </c>
      <c r="C29" s="106"/>
      <c r="D29" s="106">
        <f>'A_Pay2&amp;FinalBudget Summ-Actual'!H37</f>
        <v>0</v>
      </c>
      <c r="E29" s="106">
        <f t="shared" si="2"/>
        <v>0</v>
      </c>
      <c r="F29" s="107" t="e">
        <f t="shared" si="1"/>
        <v>#DIV/0!</v>
      </c>
      <c r="G29" s="368"/>
      <c r="H29" s="368"/>
    </row>
    <row r="30" spans="1:8">
      <c r="A30" s="109" t="s">
        <v>165</v>
      </c>
      <c r="C30" s="106"/>
      <c r="D30" s="106">
        <f>'A_Pay2&amp;FinalBudget Summ-Actual'!H38</f>
        <v>0</v>
      </c>
      <c r="E30" s="106">
        <f t="shared" si="2"/>
        <v>0</v>
      </c>
      <c r="F30" s="107" t="e">
        <f t="shared" si="1"/>
        <v>#DIV/0!</v>
      </c>
      <c r="G30" s="368"/>
      <c r="H30" s="368"/>
    </row>
    <row r="31" spans="1:8">
      <c r="A31" s="109" t="s">
        <v>58</v>
      </c>
      <c r="C31" s="106"/>
      <c r="D31" s="106">
        <f>'A_Pay2&amp;FinalBudget Summ-Actual'!H39</f>
        <v>0</v>
      </c>
      <c r="E31" s="106">
        <f t="shared" si="2"/>
        <v>0</v>
      </c>
      <c r="F31" s="107" t="e">
        <f t="shared" si="1"/>
        <v>#DIV/0!</v>
      </c>
      <c r="G31" s="368"/>
      <c r="H31" s="368"/>
    </row>
    <row r="32" spans="1:8">
      <c r="A32" s="127" t="s">
        <v>60</v>
      </c>
      <c r="B32" s="126"/>
      <c r="C32" s="110"/>
      <c r="D32" s="110">
        <f>'A_Pay2&amp;FinalBudget Summ-Actual'!H40</f>
        <v>0</v>
      </c>
      <c r="E32" s="110">
        <f t="shared" si="2"/>
        <v>0</v>
      </c>
      <c r="F32" s="111" t="e">
        <f t="shared" si="1"/>
        <v>#DIV/0!</v>
      </c>
      <c r="G32" s="368"/>
      <c r="H32" s="368"/>
    </row>
    <row r="33" spans="1:8">
      <c r="A33" s="109" t="s">
        <v>166</v>
      </c>
      <c r="C33" s="139">
        <f>C23</f>
        <v>0</v>
      </c>
      <c r="D33" s="139">
        <f>D23</f>
        <v>0</v>
      </c>
      <c r="E33" s="139">
        <f>E23</f>
        <v>0</v>
      </c>
      <c r="F33" s="140"/>
      <c r="H33" s="104"/>
    </row>
    <row r="34" spans="1:8">
      <c r="A34" t="s">
        <v>167</v>
      </c>
      <c r="C34" s="106">
        <f>SUM(C25:C32)</f>
        <v>0</v>
      </c>
      <c r="D34" s="106">
        <f>SUM(D25:D32)</f>
        <v>0</v>
      </c>
      <c r="E34" s="106">
        <f t="shared" si="2"/>
        <v>0</v>
      </c>
      <c r="F34" s="107" t="e">
        <f t="shared" si="1"/>
        <v>#DIV/0!</v>
      </c>
      <c r="G34" s="367"/>
      <c r="H34" s="367"/>
    </row>
    <row r="35" spans="1:8">
      <c r="A35" t="s">
        <v>168</v>
      </c>
      <c r="C35" s="106">
        <f>C15</f>
        <v>0</v>
      </c>
      <c r="D35" s="106">
        <f>D15</f>
        <v>0</v>
      </c>
      <c r="E35" s="106">
        <f t="shared" si="2"/>
        <v>0</v>
      </c>
      <c r="F35" s="107" t="e">
        <f t="shared" si="1"/>
        <v>#DIV/0!</v>
      </c>
      <c r="G35" s="367"/>
      <c r="H35" s="367"/>
    </row>
    <row r="36" spans="1:8">
      <c r="A36" s="109" t="s">
        <v>169</v>
      </c>
      <c r="C36" s="106">
        <f>SUM(C33:C35)</f>
        <v>0</v>
      </c>
      <c r="D36" s="106">
        <f>SUM(D33:D35)</f>
        <v>0</v>
      </c>
      <c r="E36" s="106">
        <f t="shared" si="2"/>
        <v>0</v>
      </c>
      <c r="F36" s="107"/>
      <c r="H36" s="104"/>
    </row>
    <row r="37" spans="1:8" ht="29">
      <c r="A37" s="289" t="s">
        <v>190</v>
      </c>
      <c r="B37" s="126"/>
      <c r="C37" s="128">
        <f>'A_Pay2&amp;FinalBudget Summ-Actual'!D7</f>
        <v>0</v>
      </c>
      <c r="D37" s="128">
        <f>'A_Pay2&amp;FinalBudget Summ-Actual'!D44</f>
        <v>0</v>
      </c>
      <c r="E37" s="110">
        <f t="shared" si="2"/>
        <v>0</v>
      </c>
      <c r="F37" s="111" t="e">
        <f t="shared" si="1"/>
        <v>#DIV/0!</v>
      </c>
      <c r="G37" s="369"/>
      <c r="H37" s="369"/>
    </row>
    <row r="38" spans="1:8" ht="15" thickBot="1">
      <c r="A38" s="129" t="s">
        <v>170</v>
      </c>
      <c r="B38" s="129"/>
      <c r="C38" s="130">
        <f>SUM(C33+C34+C35+C37)</f>
        <v>0</v>
      </c>
      <c r="D38" s="130">
        <f>'A_Pay2&amp;FinalBudget Summ-Actual'!H45</f>
        <v>0</v>
      </c>
      <c r="E38" s="130">
        <f t="shared" si="2"/>
        <v>0</v>
      </c>
      <c r="F38" s="107" t="e">
        <f t="shared" si="1"/>
        <v>#DIV/0!</v>
      </c>
      <c r="G38" s="367"/>
      <c r="H38" s="367"/>
    </row>
    <row r="39" spans="1:8" ht="15" thickBot="1">
      <c r="A39" s="129" t="s">
        <v>171</v>
      </c>
      <c r="C39" s="119">
        <f>C38-C16</f>
        <v>0</v>
      </c>
      <c r="D39" s="201">
        <f>D38-D16</f>
        <v>0</v>
      </c>
      <c r="E39" s="130">
        <f t="shared" si="2"/>
        <v>0</v>
      </c>
      <c r="F39" s="107" t="e">
        <f>D39/D16</f>
        <v>#DIV/0!</v>
      </c>
      <c r="G39" s="367"/>
      <c r="H39" s="367"/>
    </row>
    <row r="41" spans="1:8">
      <c r="A41" t="s">
        <v>189</v>
      </c>
    </row>
  </sheetData>
  <mergeCells count="36">
    <mergeCell ref="G30:H30"/>
    <mergeCell ref="G13:H13"/>
    <mergeCell ref="G19:H19"/>
    <mergeCell ref="G34:H34"/>
    <mergeCell ref="C1:G1"/>
    <mergeCell ref="G20:H20"/>
    <mergeCell ref="G21:H21"/>
    <mergeCell ref="G25:H25"/>
    <mergeCell ref="G18:H18"/>
    <mergeCell ref="G23:H23"/>
    <mergeCell ref="G24:H24"/>
    <mergeCell ref="G12:H12"/>
    <mergeCell ref="G4:H4"/>
    <mergeCell ref="G5:H5"/>
    <mergeCell ref="G6:H6"/>
    <mergeCell ref="G7:H7"/>
    <mergeCell ref="G17:H17"/>
    <mergeCell ref="G26:H26"/>
    <mergeCell ref="G27:H27"/>
    <mergeCell ref="G28:H28"/>
    <mergeCell ref="G29:H29"/>
    <mergeCell ref="G2:H2"/>
    <mergeCell ref="G3:H3"/>
    <mergeCell ref="G14:H14"/>
    <mergeCell ref="G15:H15"/>
    <mergeCell ref="G16:H16"/>
    <mergeCell ref="G8:H8"/>
    <mergeCell ref="G9:H9"/>
    <mergeCell ref="G10:H10"/>
    <mergeCell ref="G11:H11"/>
    <mergeCell ref="G35:H35"/>
    <mergeCell ref="G38:H38"/>
    <mergeCell ref="G31:H31"/>
    <mergeCell ref="G32:H32"/>
    <mergeCell ref="G39:H39"/>
    <mergeCell ref="G37:H37"/>
  </mergeCells>
  <conditionalFormatting sqref="E4:E13 E19:E23 E25:E32">
    <cfRule type="cellIs" dxfId="1" priority="1" operator="notBetween">
      <formula>0.2</formula>
      <formula>-0.2</formula>
    </cfRule>
    <cfRule type="cellIs" dxfId="0" priority="2" operator="notBetween">
      <formula>5000</formula>
      <formula>-5000</formula>
    </cfRule>
  </conditionalFormatting>
  <pageMargins left="0.25" right="0.34499999999999997" top="0.60429687499999996" bottom="0.25" header="0.3" footer="0.3"/>
  <pageSetup scale="90" fitToHeight="0" orientation="landscape" r:id="rId1"/>
  <headerFooter>
    <oddHeader>&amp;L&amp;"-,Bold"&amp;14 2024-25 Cultural Tourism Funding&amp;"-,Regular"&amp;11
&amp;R&amp;"-,Bold"&amp;14Variances of Proposed Budget to Actual Project Budget - Final Report</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A_Pay2&amp;FinalBudget Summ-Actual</vt:lpstr>
      <vt:lpstr>A-Expense Detail List</vt:lpstr>
      <vt:lpstr>B_Pay2&amp;Final-Match Update</vt:lpstr>
      <vt:lpstr>Final-D-Attendance</vt:lpstr>
      <vt:lpstr>Final-Variance</vt:lpstr>
      <vt:lpstr>'A-Expense Detail List'!Print_Area</vt:lpstr>
      <vt:lpstr>'B_Pay2&amp;Final-Match Update'!Print_Area</vt:lpstr>
      <vt:lpstr>'Final-D-Attendance'!Print_Area</vt:lpstr>
      <vt:lpstr>'Final-Variance'!Print_Area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Intern2</dc:creator>
  <cp:keywords/>
  <dc:description/>
  <cp:lastModifiedBy>Trudy Wild</cp:lastModifiedBy>
  <cp:revision/>
  <cp:lastPrinted>2025-01-13T10:32:16Z</cp:lastPrinted>
  <dcterms:created xsi:type="dcterms:W3CDTF">2013-05-30T17:31:45Z</dcterms:created>
  <dcterms:modified xsi:type="dcterms:W3CDTF">2025-01-13T10:32:41Z</dcterms:modified>
  <cp:category/>
  <cp:contentStatus/>
</cp:coreProperties>
</file>