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defaultThemeVersion="124226"/>
  <mc:AlternateContent xmlns:mc="http://schemas.openxmlformats.org/markup-compatibility/2006">
    <mc:Choice Requires="x15">
      <x15ac:absPath xmlns:x15ac="http://schemas.microsoft.com/office/spreadsheetml/2010/11/ac" url="https://unitedarts-my.sharepoint.com/personal/trudy_unitedarts_cc/Documents/_OC/_Funding/_OC Cultural Tourism/FY24CT/Forms/FINAL Forms for FY24/3_Reporting/"/>
    </mc:Choice>
  </mc:AlternateContent>
  <xr:revisionPtr revIDLastSave="5" documentId="8_{F9F19E1D-85ED-415A-8771-C911D4C74F34}" xr6:coauthVersionLast="47" xr6:coauthVersionMax="47" xr10:uidLastSave="{52215689-68DC-407E-8A2F-ED5F69136AE2}"/>
  <bookViews>
    <workbookView xWindow="28596" yWindow="3355" windowWidth="20663" windowHeight="14047" tabRatio="684" xr2:uid="{00000000-000D-0000-FFFF-FFFF00000000}"/>
  </bookViews>
  <sheets>
    <sheet name="A_Pay2&amp;FinalBudget Summ-Actual" sheetId="4" r:id="rId1"/>
    <sheet name="A-Expense Detail List" sheetId="11" r:id="rId2"/>
    <sheet name="B_Pay2&amp;Final-Match Update" sheetId="7" r:id="rId3"/>
    <sheet name="D_Final-Attendance" sheetId="8" r:id="rId4"/>
    <sheet name="E_Final-Variance" sheetId="10" r:id="rId5"/>
  </sheets>
  <externalReferences>
    <externalReference r:id="rId6"/>
  </externalReferences>
  <definedNames>
    <definedName name="_xlnm.Print_Area" localSheetId="1">'A-Expense Detail List'!$A$1:$L$63</definedName>
    <definedName name="_xlnm.Print_Area" localSheetId="2">'B_Pay2&amp;Final-Match Update'!$A$1:$O$49</definedName>
    <definedName name="_xlnm.Print_Area" localSheetId="3">'D_Final-Attendance'!$A$1:$G$23</definedName>
    <definedName name="_xlnm.Print_Area" localSheetId="4">'E_Final-Variance'!$A$1:$H$39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4" l="1"/>
  <c r="N38" i="4"/>
  <c r="F38" i="4"/>
  <c r="D36" i="10" l="1"/>
  <c r="C23" i="7" l="1"/>
  <c r="G23" i="7" l="1"/>
  <c r="G45" i="7" s="1"/>
  <c r="L55" i="11"/>
  <c r="L56" i="11"/>
  <c r="L57" i="11"/>
  <c r="L58" i="11"/>
  <c r="L50" i="11"/>
  <c r="L51" i="11"/>
  <c r="L52" i="11"/>
  <c r="L53" i="11"/>
  <c r="L45" i="11"/>
  <c r="L46" i="11"/>
  <c r="L47" i="11"/>
  <c r="L48" i="11"/>
  <c r="L40" i="11"/>
  <c r="L41" i="11"/>
  <c r="L42" i="11"/>
  <c r="L43" i="11"/>
  <c r="L35" i="11"/>
  <c r="L36" i="11"/>
  <c r="L37" i="11"/>
  <c r="L38" i="11"/>
  <c r="L30" i="11"/>
  <c r="L31" i="11"/>
  <c r="L32" i="11"/>
  <c r="L33" i="11"/>
  <c r="L25" i="11"/>
  <c r="L26" i="11"/>
  <c r="L27" i="11"/>
  <c r="L28" i="11"/>
  <c r="L20" i="11"/>
  <c r="L21" i="11"/>
  <c r="L22" i="11"/>
  <c r="L23" i="11"/>
  <c r="L15" i="11"/>
  <c r="L16" i="11"/>
  <c r="L17" i="11"/>
  <c r="L18" i="11"/>
  <c r="L10" i="11"/>
  <c r="L11" i="11"/>
  <c r="L12" i="11"/>
  <c r="L13" i="11"/>
  <c r="I59" i="11"/>
  <c r="I54" i="11"/>
  <c r="I49" i="11"/>
  <c r="I44" i="11"/>
  <c r="I39" i="11"/>
  <c r="I34" i="11"/>
  <c r="I29" i="11"/>
  <c r="I24" i="11"/>
  <c r="I19" i="11"/>
  <c r="I14" i="11"/>
  <c r="J59" i="11"/>
  <c r="J60" i="11" s="1"/>
  <c r="J62" i="11" s="1"/>
  <c r="J54" i="11"/>
  <c r="J49" i="11"/>
  <c r="J44" i="11"/>
  <c r="J39" i="11"/>
  <c r="J34" i="11"/>
  <c r="J29" i="11"/>
  <c r="J24" i="11"/>
  <c r="J19" i="11"/>
  <c r="J14" i="11"/>
  <c r="H59" i="11"/>
  <c r="H54" i="11"/>
  <c r="H49" i="11"/>
  <c r="H44" i="11"/>
  <c r="H39" i="11"/>
  <c r="H34" i="11"/>
  <c r="H29" i="11"/>
  <c r="H24" i="11"/>
  <c r="H19" i="11"/>
  <c r="H14" i="11"/>
  <c r="E9" i="8"/>
  <c r="F1" i="8"/>
  <c r="B1" i="8"/>
  <c r="D4" i="7"/>
  <c r="B2" i="8"/>
  <c r="D5" i="7"/>
  <c r="E6" i="8"/>
  <c r="E7" i="8"/>
  <c r="E8" i="8"/>
  <c r="E10" i="8"/>
  <c r="E11" i="8"/>
  <c r="E12" i="8"/>
  <c r="E13" i="8"/>
  <c r="E14" i="8"/>
  <c r="N29" i="4"/>
  <c r="H38" i="4"/>
  <c r="N21" i="4"/>
  <c r="H39" i="4" s="1"/>
  <c r="D19" i="4"/>
  <c r="H19" i="4"/>
  <c r="L9" i="4"/>
  <c r="V9" i="4" s="1"/>
  <c r="D20" i="10"/>
  <c r="L11" i="4"/>
  <c r="V11" i="4" s="1"/>
  <c r="L10" i="4"/>
  <c r="V10" i="4" s="1"/>
  <c r="D5" i="10" s="1"/>
  <c r="E5" i="10" s="1"/>
  <c r="F5" i="10" s="1"/>
  <c r="L12" i="4"/>
  <c r="V12" i="4" s="1"/>
  <c r="L13" i="4"/>
  <c r="V13" i="4" s="1"/>
  <c r="L14" i="4"/>
  <c r="V14" i="4"/>
  <c r="D9" i="10" s="1"/>
  <c r="E9" i="10" s="1"/>
  <c r="F9" i="10" s="1"/>
  <c r="L15" i="4"/>
  <c r="V15" i="4" s="1"/>
  <c r="L16" i="4"/>
  <c r="V16" i="4" s="1"/>
  <c r="L17" i="4"/>
  <c r="V17" i="4"/>
  <c r="L18" i="4"/>
  <c r="V18" i="4" s="1"/>
  <c r="D13" i="10" s="1"/>
  <c r="E13" i="10" s="1"/>
  <c r="F13" i="10" s="1"/>
  <c r="C45" i="7"/>
  <c r="E23" i="7"/>
  <c r="C44" i="7"/>
  <c r="G44" i="7" s="1"/>
  <c r="E44" i="7"/>
  <c r="C36" i="10"/>
  <c r="E36" i="10" s="1"/>
  <c r="F36" i="10" s="1"/>
  <c r="C22" i="10"/>
  <c r="C32" i="10" s="1"/>
  <c r="C33" i="10"/>
  <c r="C34" i="10"/>
  <c r="D24" i="10"/>
  <c r="E24" i="10" s="1"/>
  <c r="D25" i="10"/>
  <c r="E25" i="10" s="1"/>
  <c r="F25" i="10" s="1"/>
  <c r="D26" i="10"/>
  <c r="E26" i="10" s="1"/>
  <c r="F26" i="10" s="1"/>
  <c r="D27" i="10"/>
  <c r="D28" i="10"/>
  <c r="E28" i="10" s="1"/>
  <c r="F28" i="10" s="1"/>
  <c r="D29" i="10"/>
  <c r="E29" i="10" s="1"/>
  <c r="F29" i="10" s="1"/>
  <c r="D30" i="10"/>
  <c r="E30" i="10" s="1"/>
  <c r="F30" i="10" s="1"/>
  <c r="D31" i="10"/>
  <c r="E31" i="10" s="1"/>
  <c r="F31" i="10" s="1"/>
  <c r="D19" i="10"/>
  <c r="E19" i="10" s="1"/>
  <c r="F19" i="10" s="1"/>
  <c r="D21" i="10"/>
  <c r="E21" i="10" s="1"/>
  <c r="F21" i="10" s="1"/>
  <c r="C14" i="10"/>
  <c r="C16" i="10" s="1"/>
  <c r="H1" i="10"/>
  <c r="E27" i="10"/>
  <c r="F27" i="10" s="1"/>
  <c r="F24" i="10"/>
  <c r="C15" i="8"/>
  <c r="D15" i="8"/>
  <c r="F15" i="8"/>
  <c r="K25" i="7" l="1"/>
  <c r="K9" i="7"/>
  <c r="D23" i="7"/>
  <c r="D45" i="7"/>
  <c r="L24" i="11"/>
  <c r="L54" i="11"/>
  <c r="L19" i="11"/>
  <c r="L29" i="11"/>
  <c r="L39" i="11"/>
  <c r="H40" i="4"/>
  <c r="D33" i="10"/>
  <c r="E33" i="10" s="1"/>
  <c r="F33" i="10" s="1"/>
  <c r="C35" i="10"/>
  <c r="L34" i="11"/>
  <c r="H60" i="11"/>
  <c r="I60" i="11"/>
  <c r="L44" i="11"/>
  <c r="L60" i="11" s="1"/>
  <c r="L49" i="11"/>
  <c r="D22" i="10"/>
  <c r="D32" i="10" s="1"/>
  <c r="E15" i="8"/>
  <c r="G16" i="8" s="1"/>
  <c r="L14" i="11"/>
  <c r="L59" i="11"/>
  <c r="D7" i="10"/>
  <c r="E7" i="10" s="1"/>
  <c r="F7" i="10" s="1"/>
  <c r="H42" i="4"/>
  <c r="J40" i="4" s="1"/>
  <c r="C37" i="10"/>
  <c r="C38" i="10" s="1"/>
  <c r="E45" i="7"/>
  <c r="D11" i="10"/>
  <c r="E11" i="10" s="1"/>
  <c r="F11" i="10" s="1"/>
  <c r="D6" i="10"/>
  <c r="E6" i="10" s="1"/>
  <c r="F6" i="10" s="1"/>
  <c r="V19" i="4"/>
  <c r="D4" i="10"/>
  <c r="E4" i="10" s="1"/>
  <c r="D10" i="10"/>
  <c r="E10" i="10" s="1"/>
  <c r="F10" i="10" s="1"/>
  <c r="E20" i="10"/>
  <c r="F20" i="10" s="1"/>
  <c r="D15" i="10"/>
  <c r="L19" i="4"/>
  <c r="L20" i="4"/>
  <c r="D12" i="10"/>
  <c r="E12" i="10" s="1"/>
  <c r="F12" i="10" s="1"/>
  <c r="D8" i="10"/>
  <c r="E8" i="10" s="1"/>
  <c r="F8" i="10" s="1"/>
  <c r="D44" i="7"/>
  <c r="H61" i="11" l="1"/>
  <c r="L63" i="11" s="1"/>
  <c r="J38" i="4"/>
  <c r="E22" i="10"/>
  <c r="E32" i="10" s="1"/>
  <c r="D14" i="10"/>
  <c r="E14" i="10" s="1"/>
  <c r="F14" i="10" s="1"/>
  <c r="V22" i="4"/>
  <c r="M19" i="4" s="1"/>
  <c r="J35" i="4"/>
  <c r="J34" i="4"/>
  <c r="P27" i="4"/>
  <c r="F41" i="4"/>
  <c r="J42" i="4" s="1"/>
  <c r="J33" i="4"/>
  <c r="J31" i="4"/>
  <c r="J30" i="4"/>
  <c r="H43" i="4"/>
  <c r="J43" i="4" s="1"/>
  <c r="D37" i="10"/>
  <c r="P29" i="4"/>
  <c r="J32" i="4"/>
  <c r="P26" i="4"/>
  <c r="J36" i="4"/>
  <c r="P28" i="4"/>
  <c r="J37" i="4"/>
  <c r="E15" i="10"/>
  <c r="F15" i="10" s="1"/>
  <c r="D34" i="10"/>
  <c r="J39" i="4"/>
  <c r="F4" i="10"/>
  <c r="M14" i="4" l="1"/>
  <c r="M18" i="4"/>
  <c r="P18" i="4"/>
  <c r="J17" i="4"/>
  <c r="P17" i="4"/>
  <c r="J18" i="4"/>
  <c r="J11" i="4"/>
  <c r="F18" i="4"/>
  <c r="J16" i="4"/>
  <c r="P11" i="4"/>
  <c r="F12" i="4"/>
  <c r="J10" i="4"/>
  <c r="F17" i="4"/>
  <c r="P10" i="4"/>
  <c r="F15" i="4"/>
  <c r="W14" i="4"/>
  <c r="W18" i="4"/>
  <c r="J19" i="4"/>
  <c r="P14" i="4"/>
  <c r="J9" i="4"/>
  <c r="P13" i="4"/>
  <c r="F13" i="4"/>
  <c r="J15" i="4"/>
  <c r="P15" i="4"/>
  <c r="F11" i="4"/>
  <c r="D16" i="10"/>
  <c r="E16" i="10" s="1"/>
  <c r="F16" i="10" s="1"/>
  <c r="P9" i="4"/>
  <c r="F10" i="4"/>
  <c r="M9" i="4"/>
  <c r="J13" i="4"/>
  <c r="F14" i="4"/>
  <c r="F9" i="4"/>
  <c r="P12" i="4"/>
  <c r="F16" i="4"/>
  <c r="J12" i="4"/>
  <c r="M13" i="4"/>
  <c r="J14" i="4"/>
  <c r="M17" i="4"/>
  <c r="P16" i="4"/>
  <c r="W16" i="4"/>
  <c r="M11" i="4"/>
  <c r="M12" i="4"/>
  <c r="M10" i="4"/>
  <c r="W12" i="4"/>
  <c r="W10" i="4"/>
  <c r="F19" i="4"/>
  <c r="W9" i="4"/>
  <c r="W19" i="4" s="1"/>
  <c r="P21" i="4"/>
  <c r="W13" i="4"/>
  <c r="W17" i="4"/>
  <c r="W11" i="4"/>
  <c r="W15" i="4"/>
  <c r="M15" i="4"/>
  <c r="M16" i="4"/>
  <c r="E34" i="10"/>
  <c r="F34" i="10" s="1"/>
  <c r="D35" i="10"/>
  <c r="E35" i="10" s="1"/>
  <c r="E37" i="10"/>
  <c r="F37" i="10" s="1"/>
  <c r="M20" i="4"/>
  <c r="W22" i="4" s="1"/>
  <c r="D38" i="10" l="1"/>
  <c r="E38" i="10" s="1"/>
  <c r="F38" i="10" l="1"/>
</calcChain>
</file>

<file path=xl/sharedStrings.xml><?xml version="1.0" encoding="utf-8"?>
<sst xmlns="http://schemas.openxmlformats.org/spreadsheetml/2006/main" count="266" uniqueCount="182">
  <si>
    <r>
      <rPr>
        <b/>
        <sz val="14"/>
        <color indexed="8"/>
        <rFont val="Wingdings"/>
        <charset val="2"/>
      </rPr>
      <t xml:space="preserve">è </t>
    </r>
    <r>
      <rPr>
        <b/>
        <sz val="12"/>
        <color indexed="8"/>
        <rFont val="Calibri"/>
        <family val="2"/>
        <scheme val="minor"/>
      </rPr>
      <t>Prepare the Actual Expense Detail report first (your format, or use tab for A-Expense Detail), then summarize numbers by line item/category into this Project Budget Financial Summary form. Refer to Glossary Part Four for definitions of terms used on this form.</t>
    </r>
    <r>
      <rPr>
        <b/>
        <sz val="12"/>
        <color rgb="FFFF0000"/>
        <rFont val="Calibri"/>
        <family val="2"/>
        <scheme val="minor"/>
      </rPr>
      <t xml:space="preserve"> </t>
    </r>
  </si>
  <si>
    <t>Select one:</t>
  </si>
  <si>
    <t>___ Pay 2 or</t>
  </si>
  <si>
    <t>___ FINAL</t>
  </si>
  <si>
    <t>As of (date):</t>
  </si>
  <si>
    <t>Organization Name:</t>
  </si>
  <si>
    <t xml:space="preserve">Project Name: </t>
  </si>
  <si>
    <t>Grant Amount</t>
  </si>
  <si>
    <t>EXPENDITURES</t>
  </si>
  <si>
    <t>Cash Expenditures</t>
  </si>
  <si>
    <t>Total Cash</t>
  </si>
  <si>
    <r>
      <t>In-Kind Gifts</t>
    </r>
    <r>
      <rPr>
        <b/>
        <vertAlign val="superscript"/>
        <sz val="12"/>
        <color indexed="8"/>
        <rFont val="Wingdings 2"/>
        <family val="1"/>
        <charset val="2"/>
      </rPr>
      <t></t>
    </r>
  </si>
  <si>
    <t>Total All</t>
  </si>
  <si>
    <t>Grant Funds</t>
  </si>
  <si>
    <t>Match + other Funds cash</t>
  </si>
  <si>
    <r>
      <t xml:space="preserve">Personnel – </t>
    </r>
    <r>
      <rPr>
        <i/>
        <sz val="14"/>
        <color indexed="8"/>
        <rFont val="Calibri"/>
        <family val="2"/>
      </rPr>
      <t>Administrative</t>
    </r>
  </si>
  <si>
    <r>
      <t xml:space="preserve">Personnel – </t>
    </r>
    <r>
      <rPr>
        <i/>
        <sz val="14"/>
        <color indexed="8"/>
        <rFont val="Calibri"/>
        <family val="2"/>
      </rPr>
      <t>Artistic</t>
    </r>
  </si>
  <si>
    <r>
      <t xml:space="preserve">Personnel – </t>
    </r>
    <r>
      <rPr>
        <i/>
        <sz val="14"/>
        <color indexed="8"/>
        <rFont val="Calibri"/>
        <family val="2"/>
      </rPr>
      <t>Technical/Production</t>
    </r>
  </si>
  <si>
    <t>Outside Artistic Fees and Services</t>
  </si>
  <si>
    <t>Outside Other Fees and Services</t>
  </si>
  <si>
    <t>Space Rental</t>
  </si>
  <si>
    <t>Travel</t>
  </si>
  <si>
    <t>Marketing</t>
  </si>
  <si>
    <t>Remaining Operating Expenses</t>
  </si>
  <si>
    <t>Capital Expense</t>
  </si>
  <si>
    <t>Subtotals</t>
  </si>
  <si>
    <t>A. TOTAL CASH EXPENDITURES</t>
  </si>
  <si>
    <r>
      <rPr>
        <sz val="10"/>
        <rFont val="Wingdings"/>
        <charset val="2"/>
      </rPr>
      <t xml:space="preserve">á </t>
    </r>
    <r>
      <rPr>
        <sz val="10"/>
        <rFont val="Calibri"/>
        <family val="2"/>
      </rPr>
      <t>total of grant exp.</t>
    </r>
  </si>
  <si>
    <t>A</t>
  </si>
  <si>
    <t>Confirm of rows above</t>
  </si>
  <si>
    <t>B. TOTAL IN-KIND</t>
  </si>
  <si>
    <t>(for final report)</t>
  </si>
  <si>
    <t>B</t>
  </si>
  <si>
    <t>C. TOTAL EXPENDITURES (A+B)</t>
  </si>
  <si>
    <t>C</t>
  </si>
  <si>
    <t>INCOME</t>
  </si>
  <si>
    <t>Cash Income</t>
  </si>
  <si>
    <t>(Not for Extra Match)</t>
  </si>
  <si>
    <t>Admissions</t>
  </si>
  <si>
    <t xml:space="preserve">  1) </t>
  </si>
  <si>
    <t>Contracted Services Revenue</t>
  </si>
  <si>
    <t xml:space="preserve">  2) </t>
  </si>
  <si>
    <t>Other Revenue</t>
  </si>
  <si>
    <t xml:space="preserve">  3) </t>
  </si>
  <si>
    <t>(Match + other project contributions)</t>
  </si>
  <si>
    <t>Subtotal - nonmatching funds</t>
  </si>
  <si>
    <t>Corporate Support</t>
  </si>
  <si>
    <t>4)</t>
  </si>
  <si>
    <t>Foundation Support</t>
  </si>
  <si>
    <t>5)</t>
  </si>
  <si>
    <t xml:space="preserve">Other Private Support </t>
  </si>
  <si>
    <t>6)</t>
  </si>
  <si>
    <r>
      <t xml:space="preserve">Government Support – </t>
    </r>
    <r>
      <rPr>
        <i/>
        <sz val="14"/>
        <color indexed="8"/>
        <rFont val="Calibri"/>
        <family val="2"/>
      </rPr>
      <t xml:space="preserve">Federal </t>
    </r>
  </si>
  <si>
    <t>7)</t>
  </si>
  <si>
    <r>
      <t xml:space="preserve">Government Support – </t>
    </r>
    <r>
      <rPr>
        <i/>
        <sz val="14"/>
        <color indexed="8"/>
        <rFont val="Calibri"/>
        <family val="2"/>
      </rPr>
      <t>State</t>
    </r>
  </si>
  <si>
    <t>8)</t>
  </si>
  <si>
    <r>
      <t xml:space="preserve">Government Support – </t>
    </r>
    <r>
      <rPr>
        <i/>
        <sz val="14"/>
        <color indexed="8"/>
        <rFont val="Calibri"/>
        <family val="2"/>
      </rPr>
      <t>County (not Orange)</t>
    </r>
  </si>
  <si>
    <t>9)</t>
  </si>
  <si>
    <t>Government Support – City</t>
  </si>
  <si>
    <t>10)</t>
  </si>
  <si>
    <t>Applicant Cash</t>
  </si>
  <si>
    <t>11)</t>
  </si>
  <si>
    <t>Match required on grant amount</t>
  </si>
  <si>
    <r>
      <t>D.  Allowable Cash Match Subtotal</t>
    </r>
    <r>
      <rPr>
        <sz val="14"/>
        <color indexed="8"/>
        <rFont val="Calibri"/>
        <family val="2"/>
      </rPr>
      <t xml:space="preserve"> (sum of lines 4-11) </t>
    </r>
  </si>
  <si>
    <t>D</t>
  </si>
  <si>
    <t>Min. Match Cash</t>
  </si>
  <si>
    <r>
      <t>E.  Total In-Kind</t>
    </r>
    <r>
      <rPr>
        <sz val="14"/>
        <rFont val="Calibri"/>
        <family val="2"/>
      </rPr>
      <t xml:space="preserve"> (same as Line B)</t>
    </r>
  </si>
  <si>
    <t>E</t>
  </si>
  <si>
    <t>Max Match In-Kind</t>
  </si>
  <si>
    <t>In-kind limited for match; not for project</t>
  </si>
  <si>
    <r>
      <t xml:space="preserve">F.  Subtotal </t>
    </r>
    <r>
      <rPr>
        <sz val="14"/>
        <rFont val="Calibri"/>
        <family val="2"/>
      </rPr>
      <t>(lines 1, 2, 3, D and E)</t>
    </r>
  </si>
  <si>
    <t>F</t>
  </si>
  <si>
    <r>
      <t>G.  Received from Orange County TDT</t>
    </r>
    <r>
      <rPr>
        <sz val="14"/>
        <color indexed="8"/>
        <rFont val="Calibri"/>
        <family val="2"/>
      </rPr>
      <t xml:space="preserve"> </t>
    </r>
  </si>
  <si>
    <t>G</t>
  </si>
  <si>
    <t>H. TOTAL REVENUES (F+G)</t>
  </si>
  <si>
    <t>(Show grant received 50% at Pay2; &amp; 100% at final)</t>
  </si>
  <si>
    <t>I. Net Profit or Loss on Project</t>
  </si>
  <si>
    <t>NOTE: CERTIFICATION REQUIRED (in online follow-up form): Executive Director or Equivalent will certify that this report -- narrative, project financial details/expenses, revenue, &amp;match - -represents an accurate and complete description of the grant activity within guidelines &amp; contract requirements, fulfilled within the report dates above.</t>
  </si>
  <si>
    <r>
      <rPr>
        <b/>
        <sz val="14"/>
        <color indexed="8"/>
        <rFont val="Wingdings"/>
        <charset val="2"/>
      </rPr>
      <t xml:space="preserve">è </t>
    </r>
    <r>
      <rPr>
        <b/>
        <sz val="12"/>
        <color indexed="8"/>
        <rFont val="Calibri"/>
        <family val="2"/>
        <scheme val="minor"/>
      </rPr>
      <t xml:space="preserve">Prepare the Actual Expense Detail report* first (your format if preferred, or use this template and add in lines to provide DETAIL of EACH expenditure from BOTH Orange County Cultural Tourism Funding, AND AT LEAST the matching amount of CASH &amp; IN-KIND, as eligible for your request level. ) Then summarize numbers by line item/category into this Budget Financial Summary report (Form A). Detail must include: Who/Payee, Date, Amount, Service/Item, Description. Clearly identify Grant expenditures. Refer to Glossary Part Four for definitions of terms used on this form.  </t>
    </r>
    <r>
      <rPr>
        <b/>
        <sz val="12"/>
        <color rgb="FFFF0000"/>
        <rFont val="Calibri"/>
        <family val="2"/>
        <scheme val="minor"/>
      </rPr>
      <t xml:space="preserve"> </t>
    </r>
    <r>
      <rPr>
        <b/>
        <sz val="14"/>
        <color indexed="8"/>
        <rFont val="Calibri"/>
        <family val="2"/>
        <charset val="2"/>
      </rPr>
      <t>Please check Page Setup to "Fit all columns on one page" before you upload, so all columns appear on the Print PDF.</t>
    </r>
  </si>
  <si>
    <t>Organization:</t>
  </si>
  <si>
    <t>These figures will appear on Budget Summary</t>
  </si>
  <si>
    <t>Category/line Item</t>
  </si>
  <si>
    <t>Date</t>
  </si>
  <si>
    <t>Payee/Vendor</t>
  </si>
  <si>
    <t>Ck #/Detail/Description</t>
  </si>
  <si>
    <t>Amount</t>
  </si>
  <si>
    <t>CT Grant Exp</t>
  </si>
  <si>
    <t>Match-Cash</t>
  </si>
  <si>
    <t>Match In-kind</t>
  </si>
  <si>
    <t xml:space="preserve">Total </t>
  </si>
  <si>
    <r>
      <t xml:space="preserve">Personnel – </t>
    </r>
    <r>
      <rPr>
        <i/>
        <sz val="12"/>
        <color indexed="8"/>
        <rFont val="Calibri"/>
        <family val="2"/>
      </rPr>
      <t>Administrative</t>
    </r>
  </si>
  <si>
    <t>Detail</t>
  </si>
  <si>
    <t>Total</t>
  </si>
  <si>
    <r>
      <t xml:space="preserve">Personnel – </t>
    </r>
    <r>
      <rPr>
        <i/>
        <sz val="12"/>
        <color indexed="8"/>
        <rFont val="Calibri"/>
        <family val="2"/>
      </rPr>
      <t>Artistic</t>
    </r>
  </si>
  <si>
    <r>
      <t xml:space="preserve">Personnel – </t>
    </r>
    <r>
      <rPr>
        <i/>
        <sz val="12"/>
        <color indexed="8"/>
        <rFont val="Calibri"/>
        <family val="2"/>
      </rPr>
      <t>Technical/Production</t>
    </r>
  </si>
  <si>
    <t>Matching Funds - Form B</t>
  </si>
  <si>
    <t>Match Required</t>
  </si>
  <si>
    <t>Application</t>
  </si>
  <si>
    <t xml:space="preserve">No minimum </t>
  </si>
  <si>
    <t>(but score is based on Match confirmed &amp; event start date</t>
  </si>
  <si>
    <t>Pay 1</t>
  </si>
  <si>
    <t>50% of Award Amount</t>
  </si>
  <si>
    <t>- Confirmed</t>
  </si>
  <si>
    <t>Organization Name</t>
  </si>
  <si>
    <t>Project Name</t>
  </si>
  <si>
    <t>Pay 2</t>
  </si>
  <si>
    <t>100% of Award</t>
  </si>
  <si>
    <t>- Confirmed &amp; show proof of payment as able</t>
  </si>
  <si>
    <t>Pay 3/Final</t>
  </si>
  <si>
    <t>- PAID in FULL</t>
  </si>
  <si>
    <r>
      <t>NOTE:</t>
    </r>
    <r>
      <rPr>
        <b/>
        <sz val="12"/>
        <color theme="1"/>
        <rFont val="Calibri"/>
        <family val="2"/>
        <scheme val="minor"/>
      </rPr>
      <t xml:space="preserve"> Update and Resubmit if this has changed since application or Pay 2-- either Source, Amount, or Payment Status.</t>
    </r>
    <r>
      <rPr>
        <sz val="12"/>
        <color theme="1"/>
        <rFont val="Calibri"/>
        <family val="2"/>
        <scheme val="minor"/>
      </rPr>
      <t xml:space="preserve"> 
Total Grant Amount must be entered above for formulas to function properly. If RED highlight displays, total amount (Cash, Pledges or In-Kind) does not meet stated requirements. </t>
    </r>
  </si>
  <si>
    <r>
      <t>All match must be cash/received by Pay 3; match items</t>
    </r>
    <r>
      <rPr>
        <b/>
        <sz val="12"/>
        <color indexed="8"/>
        <rFont val="Calibri"/>
        <family val="2"/>
        <scheme val="minor"/>
      </rPr>
      <t xml:space="preserve"> must include auditable documentation of receipt of payment/fulfilment by Final Report.</t>
    </r>
  </si>
  <si>
    <r>
      <t xml:space="preserve">CASH MATCH </t>
    </r>
    <r>
      <rPr>
        <sz val="14"/>
        <color indexed="8"/>
        <rFont val="Calibri"/>
        <family val="2"/>
        <scheme val="minor"/>
      </rPr>
      <t>(includes awards/pledges, please group separately for uploads)</t>
    </r>
  </si>
  <si>
    <t>Minimum Match Cash</t>
  </si>
  <si>
    <t>Confirmed</t>
  </si>
  <si>
    <t>Paid/Received</t>
  </si>
  <si>
    <t>Source (Name of Donor/Company) and Status of Contribution or Payment</t>
  </si>
  <si>
    <t>TOTAL</t>
  </si>
  <si>
    <t>Balance to Collect (Cash Match)</t>
  </si>
  <si>
    <t>Match score based 
on % confirmed</t>
  </si>
  <si>
    <t>IN-KIND MATCH</t>
  </si>
  <si>
    <t>OPTIONAL: Input any In-kind below, to reflect additional support for the project.</t>
  </si>
  <si>
    <t>Maximum In-kind Allowed for Match *</t>
  </si>
  <si>
    <t>NOTE: you may show more than match amount for project.</t>
  </si>
  <si>
    <t>Type of Document
 attached</t>
  </si>
  <si>
    <t>Service/Source (Name of Donor/Company) and Status of Fulfillment</t>
  </si>
  <si>
    <t>IN-KIND</t>
  </si>
  <si>
    <r>
      <t>Total Cash + In-Kind Match</t>
    </r>
    <r>
      <rPr>
        <b/>
        <sz val="10"/>
        <rFont val="Calibri"/>
        <family val="2"/>
        <scheme val="minor"/>
      </rPr>
      <t xml:space="preserve"> (to be collected)</t>
    </r>
  </si>
  <si>
    <t>Orange County Art and Cultural Affairs</t>
  </si>
  <si>
    <t>___ Pay 2 or ___ FINAL</t>
  </si>
  <si>
    <t>Instructions: Include only IN-PERSON ATTENDANCE ON THIS FORM, except where noted (line 21-22). Include virtual (if offered) at the bottom, and attach any additional information to show how this served the grant program goals and objectives.</t>
  </si>
  <si>
    <t>Submitted as of (date):</t>
  </si>
  <si>
    <t>Date 
(&amp; time if tracking by event performance)</t>
  </si>
  <si>
    <t>Event/Performance Name 
(&amp; Venue, if applicable)</t>
  </si>
  <si>
    <t xml:space="preserve">Number of SOLD Tickets, in Attendance* </t>
  </si>
  <si>
    <r>
      <t>Number of COMP or 
No-Cost Admissions</t>
    </r>
    <r>
      <rPr>
        <b/>
        <vertAlign val="superscript"/>
        <sz val="10"/>
        <rFont val="Wingdings 2"/>
        <family val="1"/>
        <charset val="2"/>
      </rPr>
      <t></t>
    </r>
  </si>
  <si>
    <t>Total Attendance</t>
  </si>
  <si>
    <t>No. of Surveys Collected forevent
(if collected, upload sample of survey)</t>
  </si>
  <si>
    <t>Total Count of Attendance/Surveys</t>
  </si>
  <si>
    <r>
      <t xml:space="preserve">* </t>
    </r>
    <r>
      <rPr>
        <sz val="11"/>
        <rFont val="Calibri"/>
        <family val="2"/>
        <scheme val="minor"/>
      </rPr>
      <t xml:space="preserve">Total number of </t>
    </r>
    <r>
      <rPr>
        <i/>
        <sz val="11"/>
        <rFont val="Calibri"/>
        <family val="2"/>
        <scheme val="minor"/>
      </rPr>
      <t>tickets sold, less the number of no-shows</t>
    </r>
    <r>
      <rPr>
        <sz val="11"/>
        <color theme="1"/>
        <rFont val="Calibri"/>
        <family val="2"/>
        <scheme val="minor"/>
      </rPr>
      <t xml:space="preserve">; we want the number of ticketed guests/participants actually in attendance. </t>
    </r>
  </si>
  <si>
    <t>Cost per person
--&gt;</t>
  </si>
  <si>
    <r>
      <t></t>
    </r>
    <r>
      <rPr>
        <sz val="11"/>
        <color theme="1"/>
        <rFont val="Calibri"/>
        <family val="2"/>
        <scheme val="minor"/>
      </rPr>
      <t xml:space="preserve"> Number of comp tickets distributed minus the number that are unredeemed, or guests admitted without admission cost. </t>
    </r>
  </si>
  <si>
    <t xml:space="preserve">   </t>
  </si>
  <si>
    <t xml:space="preserve">To calculate spending, we need to know how you are counting attendance:
</t>
  </si>
  <si>
    <r>
      <t xml:space="preserve">per day,  
check here </t>
    </r>
    <r>
      <rPr>
        <sz val="8"/>
        <rFont val="Wingdings"/>
        <charset val="2"/>
      </rPr>
      <t>è</t>
    </r>
  </si>
  <si>
    <r>
      <t xml:space="preserve">per event/ show, check here </t>
    </r>
    <r>
      <rPr>
        <sz val="8"/>
        <rFont val="Wingdings"/>
        <charset val="2"/>
      </rPr>
      <t>è</t>
    </r>
  </si>
  <si>
    <r>
      <t>How many times is it possible</t>
    </r>
    <r>
      <rPr>
        <b/>
        <i/>
        <sz val="11"/>
        <rFont val="Calibri"/>
        <family val="2"/>
        <scheme val="minor"/>
      </rPr>
      <t xml:space="preserve"> for an individual </t>
    </r>
    <r>
      <rPr>
        <sz val="11"/>
        <rFont val="Calibri"/>
        <family val="2"/>
        <scheme val="minor"/>
      </rPr>
      <t xml:space="preserve">to attend your event (maximum number of days, shows, performances, etc.)?  </t>
    </r>
  </si>
  <si>
    <t>And if you included social media/web interactions to add virtual attendance ...?
Were attendees registered on your website to participate? __Yes/ __No; __All/_____# if Partial</t>
  </si>
  <si>
    <t>Plus virtual attendance total:</t>
  </si>
  <si>
    <r>
      <t xml:space="preserve">Total In-person </t>
    </r>
    <r>
      <rPr>
        <sz val="12"/>
        <rFont val="Arial"/>
        <family val="2"/>
      </rPr>
      <t xml:space="preserve">+ </t>
    </r>
    <r>
      <rPr>
        <sz val="8"/>
        <rFont val="Arial"/>
        <family val="2"/>
      </rPr>
      <t xml:space="preserve">Virtual </t>
    </r>
    <r>
      <rPr>
        <sz val="8"/>
        <rFont val="Wingdings"/>
        <charset val="2"/>
      </rPr>
      <t>è</t>
    </r>
  </si>
  <si>
    <r>
      <t xml:space="preserve">Explain how you estimated No. of Virtual attendees/interaction with event(s) </t>
    </r>
    <r>
      <rPr>
        <i/>
        <sz val="11"/>
        <rFont val="Calibri"/>
        <family val="2"/>
        <scheme val="minor"/>
      </rPr>
      <t>(if not referenced in narrative):</t>
    </r>
  </si>
  <si>
    <t>my org name</t>
  </si>
  <si>
    <t>Budget Category</t>
  </si>
  <si>
    <t>Variance</t>
  </si>
  <si>
    <t>% of Variance</t>
  </si>
  <si>
    <r>
      <t xml:space="preserve">Explanation (if changed 20% or $5000; 
Variance in red or blue highlights )
</t>
    </r>
    <r>
      <rPr>
        <b/>
        <i/>
        <sz val="11"/>
        <color theme="1"/>
        <rFont val="Calibri"/>
        <family val="2"/>
        <scheme val="minor"/>
      </rPr>
      <t>(Take as much space as you need to describe)</t>
    </r>
  </si>
  <si>
    <t>Expenditures</t>
  </si>
  <si>
    <r>
      <t xml:space="preserve">Personnel – </t>
    </r>
    <r>
      <rPr>
        <i/>
        <sz val="11"/>
        <color indexed="8"/>
        <rFont val="Calibri"/>
        <family val="2"/>
      </rPr>
      <t>Administrative</t>
    </r>
  </si>
  <si>
    <r>
      <t xml:space="preserve">Personnel – </t>
    </r>
    <r>
      <rPr>
        <i/>
        <sz val="11"/>
        <color indexed="8"/>
        <rFont val="Calibri"/>
        <family val="2"/>
      </rPr>
      <t>Artistic</t>
    </r>
  </si>
  <si>
    <r>
      <t xml:space="preserve">Personnel – </t>
    </r>
    <r>
      <rPr>
        <i/>
        <sz val="11"/>
        <color indexed="8"/>
        <rFont val="Calibri"/>
        <family val="2"/>
      </rPr>
      <t>Technical/Production</t>
    </r>
  </si>
  <si>
    <t>C. GRAND TOTAL EXPENDITURES (A+B)</t>
  </si>
  <si>
    <t>Income</t>
  </si>
  <si>
    <t xml:space="preserve"> Subtotal - nonmatching funds</t>
  </si>
  <si>
    <t xml:space="preserve">Allowable Match: </t>
  </si>
  <si>
    <r>
      <t xml:space="preserve">Government Support – </t>
    </r>
    <r>
      <rPr>
        <i/>
        <sz val="11"/>
        <color indexed="8"/>
        <rFont val="Calibri"/>
        <family val="2"/>
      </rPr>
      <t xml:space="preserve">Federal </t>
    </r>
  </si>
  <si>
    <r>
      <t xml:space="preserve">Government Support – </t>
    </r>
    <r>
      <rPr>
        <i/>
        <sz val="11"/>
        <color indexed="8"/>
        <rFont val="Calibri"/>
        <family val="2"/>
      </rPr>
      <t>State</t>
    </r>
  </si>
  <si>
    <r>
      <t xml:space="preserve">Government Support – </t>
    </r>
    <r>
      <rPr>
        <i/>
        <sz val="11"/>
        <color indexed="8"/>
        <rFont val="Calibri"/>
        <family val="2"/>
      </rPr>
      <t>County (not Orange)</t>
    </r>
  </si>
  <si>
    <t>Carry down Subtotal of nonmatching funds</t>
  </si>
  <si>
    <t>D.  Allowable Cash Match Subtotal</t>
  </si>
  <si>
    <r>
      <t>E.  Total In-Kind</t>
    </r>
    <r>
      <rPr>
        <sz val="11"/>
        <rFont val="Calibri"/>
        <family val="2"/>
      </rPr>
      <t xml:space="preserve"> (same as Line B)</t>
    </r>
  </si>
  <si>
    <t>F. Subtotal All Cash &amp; In-kind</t>
  </si>
  <si>
    <r>
      <t>G.  Awarded from Orange County TDT</t>
    </r>
    <r>
      <rPr>
        <sz val="11"/>
        <color indexed="8"/>
        <rFont val="Calibri"/>
        <family val="2"/>
      </rPr>
      <t xml:space="preserve"> </t>
    </r>
  </si>
  <si>
    <t xml:space="preserve">H.  TOTAL PROJECT INCOME </t>
  </si>
  <si>
    <t>I. Net Gain (Loss)</t>
  </si>
  <si>
    <r>
      <t xml:space="preserve">Balance In-Kind </t>
    </r>
    <r>
      <rPr>
        <b/>
        <sz val="10"/>
        <color indexed="8"/>
        <rFont val="Calibri"/>
        <family val="2"/>
        <scheme val="minor"/>
      </rPr>
      <t>Match to Collect - Required only if used as match in Small &amp; Medium Awards</t>
    </r>
  </si>
  <si>
    <r>
      <t xml:space="preserve">PROPOSED Total (Grant + Match CASH,
</t>
    </r>
    <r>
      <rPr>
        <b/>
        <i/>
        <sz val="10"/>
        <color rgb="FF0070C0"/>
        <rFont val="Calibri"/>
        <family val="2"/>
        <scheme val="minor"/>
      </rPr>
      <t>from Application or Revised Budget</t>
    </r>
    <r>
      <rPr>
        <b/>
        <sz val="10"/>
        <color theme="1"/>
        <rFont val="Calibri"/>
        <family val="2"/>
        <scheme val="minor"/>
      </rPr>
      <t>)</t>
    </r>
  </si>
  <si>
    <r>
      <t xml:space="preserve">ACTUAL Total
</t>
    </r>
    <r>
      <rPr>
        <b/>
        <sz val="10"/>
        <color theme="1"/>
        <rFont val="Calibri"/>
        <family val="2"/>
        <scheme val="minor"/>
      </rPr>
      <t xml:space="preserve">(Grant + Match CASH, </t>
    </r>
    <r>
      <rPr>
        <b/>
        <i/>
        <sz val="10"/>
        <color theme="1"/>
        <rFont val="Calibri"/>
        <family val="2"/>
        <scheme val="minor"/>
      </rPr>
      <t xml:space="preserve">from </t>
    </r>
    <r>
      <rPr>
        <b/>
        <i/>
        <sz val="10"/>
        <color rgb="FF0070C0"/>
        <rFont val="Calibri"/>
        <family val="2"/>
        <scheme val="minor"/>
      </rPr>
      <t>Final Budget Report Form A</t>
    </r>
    <r>
      <rPr>
        <b/>
        <i/>
        <sz val="10"/>
        <color theme="1"/>
        <rFont val="Calibri"/>
        <family val="2"/>
        <scheme val="minor"/>
      </rPr>
      <t>)</t>
    </r>
  </si>
  <si>
    <t xml:space="preserve"> 2023-24 Cultural Tourism Funding - Report</t>
  </si>
  <si>
    <r>
      <t xml:space="preserve">For FINAL REPORT, (in the online follow-up form) </t>
    </r>
    <r>
      <rPr>
        <sz val="11"/>
        <color rgb="FFFF0000"/>
        <rFont val="Calibri"/>
        <family val="2"/>
        <scheme val="minor"/>
      </rPr>
      <t>if you did not meet expected attendance, you will be asked to include narrative response about shortfall, and what you think affected this.</t>
    </r>
    <r>
      <rPr>
        <sz val="11"/>
        <color theme="1"/>
        <rFont val="Calibri"/>
        <family val="2"/>
        <scheme val="minor"/>
      </rPr>
      <t xml:space="preserve"> </t>
    </r>
    <r>
      <rPr>
        <sz val="11"/>
        <rFont val="Calibri"/>
        <family val="2"/>
        <scheme val="minor"/>
      </rPr>
      <t xml:space="preserve">If you have ANY specifics about the new audience reached, expansion of awareness of Central Florida as a cultural destination, increased website traffic, social media likes that you can tie back to virtual offerings? (supplemental reports, quote, may be uploaded at the end of the report online). </t>
    </r>
  </si>
  <si>
    <t xml:space="preserve">How will you use or address this gain or loss?  </t>
  </si>
  <si>
    <t>Our organization will … (brief statement response)</t>
  </si>
  <si>
    <r>
      <t>Type of Document attached; 
100% match must be confirmed</t>
    </r>
    <r>
      <rPr>
        <sz val="9"/>
        <color rgb="FFFF0000"/>
        <rFont val="Calibri"/>
        <family val="2"/>
        <scheme val="minor"/>
      </rPr>
      <t xml:space="preserve"> </t>
    </r>
    <r>
      <rPr>
        <sz val="9"/>
        <color rgb="FF0070C0"/>
        <rFont val="Calibri"/>
        <family val="2"/>
        <scheme val="minor"/>
      </rPr>
      <t>with Proof of Payment by FINAL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</si>
</sst>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quot;$&quot;#,##0"/>
  </numFmts>
  <fonts count="79">
    <font>
      <sz val="11"/>
      <color theme="1"/>
      <name val="Calibri"/>
      <family val="2"/>
      <scheme val="minor"/>
    </font>
    <font>
      <sz val="11"/>
      <color theme="1"/>
      <name val="Calibri"/>
      <family val="2"/>
      <scheme val="minor"/>
    </font>
    <font>
      <b/>
      <sz val="14"/>
      <color indexed="8"/>
      <name val="Calibri"/>
      <family val="2"/>
    </font>
    <font>
      <b/>
      <sz val="14"/>
      <color indexed="8"/>
      <name val="Wingdings"/>
      <charset val="2"/>
    </font>
    <font>
      <b/>
      <sz val="14"/>
      <color indexed="8"/>
      <name val="Calibri"/>
      <family val="2"/>
      <scheme val="minor"/>
    </font>
    <font>
      <sz val="10"/>
      <name val="Calibri"/>
      <family val="2"/>
      <scheme val="minor"/>
    </font>
    <font>
      <b/>
      <sz val="10"/>
      <name val="Calibri"/>
      <family val="2"/>
      <scheme val="minor"/>
    </font>
    <font>
      <b/>
      <sz val="14"/>
      <name val="Calibri"/>
      <family val="2"/>
      <scheme val="minor"/>
    </font>
    <font>
      <b/>
      <sz val="12"/>
      <color indexed="8"/>
      <name val="Arial"/>
      <family val="2"/>
    </font>
    <font>
      <sz val="10"/>
      <name val="Times New Roman"/>
      <family val="1"/>
    </font>
    <font>
      <b/>
      <sz val="12"/>
      <name val="Calibri"/>
      <family val="2"/>
      <scheme val="minor"/>
    </font>
    <font>
      <sz val="12"/>
      <color indexed="8"/>
      <name val="Times New Roman"/>
      <family val="1"/>
    </font>
    <font>
      <b/>
      <sz val="10"/>
      <name val="Arial"/>
      <family val="2"/>
    </font>
    <font>
      <b/>
      <vertAlign val="superscript"/>
      <sz val="12"/>
      <color indexed="8"/>
      <name val="Wingdings 2"/>
      <family val="1"/>
      <charset val="2"/>
    </font>
    <font>
      <sz val="12"/>
      <color indexed="8"/>
      <name val="Calibri"/>
      <family val="2"/>
      <scheme val="minor"/>
    </font>
    <font>
      <sz val="10"/>
      <name val="Arial"/>
      <family val="2"/>
    </font>
    <font>
      <b/>
      <sz val="11"/>
      <name val="Arial"/>
      <family val="2"/>
    </font>
    <font>
      <sz val="14"/>
      <color indexed="8"/>
      <name val="Calibri"/>
      <family val="2"/>
      <scheme val="minor"/>
    </font>
    <font>
      <i/>
      <sz val="14"/>
      <color indexed="8"/>
      <name val="Calibri"/>
      <family val="2"/>
    </font>
    <font>
      <sz val="12"/>
      <name val="Calibri"/>
      <family val="2"/>
      <scheme val="minor"/>
    </font>
    <font>
      <sz val="14"/>
      <name val="Calibri"/>
      <family val="2"/>
      <scheme val="minor"/>
    </font>
    <font>
      <sz val="10"/>
      <name val="Wingdings"/>
      <charset val="2"/>
    </font>
    <font>
      <sz val="10"/>
      <name val="Calibri"/>
      <family val="2"/>
    </font>
    <font>
      <b/>
      <sz val="12"/>
      <color indexed="8"/>
      <name val="Calibri"/>
      <family val="2"/>
      <scheme val="minor"/>
    </font>
    <font>
      <sz val="9"/>
      <name val="Calibri"/>
      <family val="2"/>
      <scheme val="minor"/>
    </font>
    <font>
      <sz val="14"/>
      <color indexed="8"/>
      <name val="Calibri"/>
      <family val="2"/>
    </font>
    <font>
      <i/>
      <sz val="11"/>
      <name val="Calibri"/>
      <family val="2"/>
      <scheme val="minor"/>
    </font>
    <font>
      <i/>
      <sz val="10"/>
      <name val="Calibri"/>
      <family val="2"/>
      <scheme val="minor"/>
    </font>
    <font>
      <sz val="11"/>
      <name val="Calibri"/>
      <family val="2"/>
      <scheme val="minor"/>
    </font>
    <font>
      <sz val="14"/>
      <name val="Calibri"/>
      <family val="2"/>
    </font>
    <font>
      <sz val="12"/>
      <color indexed="10"/>
      <name val="Calibri"/>
      <family val="2"/>
      <scheme val="minor"/>
    </font>
    <font>
      <sz val="11"/>
      <name val="Arial"/>
      <family val="2"/>
    </font>
    <font>
      <sz val="12"/>
      <name val="Arial"/>
      <family val="2"/>
    </font>
    <font>
      <b/>
      <sz val="12"/>
      <name val="Arial"/>
      <family val="2"/>
    </font>
    <font>
      <sz val="11"/>
      <color indexed="8"/>
      <name val="Calibri"/>
      <family val="2"/>
      <scheme val="minor"/>
    </font>
    <font>
      <i/>
      <sz val="12"/>
      <name val="Calibri"/>
      <family val="2"/>
      <scheme val="minor"/>
    </font>
    <font>
      <b/>
      <i/>
      <sz val="12"/>
      <name val="Calibri"/>
      <family val="2"/>
      <scheme val="minor"/>
    </font>
    <font>
      <b/>
      <i/>
      <sz val="12"/>
      <name val="Arial"/>
      <family val="2"/>
    </font>
    <font>
      <u/>
      <sz val="12"/>
      <color indexed="8"/>
      <name val="Arial"/>
      <family val="2"/>
    </font>
    <font>
      <sz val="12"/>
      <color theme="1"/>
      <name val="Calibri"/>
      <family val="2"/>
      <scheme val="minor"/>
    </font>
    <font>
      <sz val="8"/>
      <name val="Arial"/>
      <family val="2"/>
    </font>
    <font>
      <sz val="10"/>
      <name val="Wingdings 2"/>
      <family val="1"/>
      <charset val="2"/>
    </font>
    <font>
      <b/>
      <sz val="15"/>
      <name val="Calibri"/>
      <family val="2"/>
      <scheme val="minor"/>
    </font>
    <font>
      <sz val="8"/>
      <name val="Wingdings"/>
      <charset val="2"/>
    </font>
    <font>
      <b/>
      <sz val="11"/>
      <color theme="1"/>
      <name val="Calibri"/>
      <family val="2"/>
      <scheme val="minor"/>
    </font>
    <font>
      <i/>
      <sz val="11"/>
      <color indexed="8"/>
      <name val="Calibri"/>
      <family val="2"/>
    </font>
    <font>
      <sz val="11"/>
      <color indexed="8"/>
      <name val="Calibri"/>
      <family val="2"/>
    </font>
    <font>
      <sz val="11"/>
      <name val="Calibri"/>
      <family val="2"/>
    </font>
    <font>
      <b/>
      <sz val="12"/>
      <color theme="1"/>
      <name val="Calibri"/>
      <family val="2"/>
      <scheme val="minor"/>
    </font>
    <font>
      <i/>
      <sz val="11"/>
      <color theme="1"/>
      <name val="Calibri"/>
      <family val="2"/>
      <scheme val="minor"/>
    </font>
    <font>
      <i/>
      <sz val="10"/>
      <name val="Calibri"/>
      <family val="2"/>
    </font>
    <font>
      <sz val="9"/>
      <name val="Arial"/>
      <family val="2"/>
    </font>
    <font>
      <sz val="11"/>
      <color indexed="8"/>
      <name val="CGTimes-Bold"/>
    </font>
    <font>
      <sz val="8"/>
      <color theme="1"/>
      <name val="Calibri"/>
      <family val="2"/>
      <scheme val="minor"/>
    </font>
    <font>
      <sz val="10"/>
      <color theme="0"/>
      <name val="Arial"/>
      <family val="2"/>
    </font>
    <font>
      <sz val="8"/>
      <name val="Calibri"/>
      <family val="2"/>
      <scheme val="minor"/>
    </font>
    <font>
      <b/>
      <sz val="10"/>
      <color theme="1"/>
      <name val="Calibri"/>
      <family val="2"/>
      <scheme val="minor"/>
    </font>
    <font>
      <b/>
      <i/>
      <sz val="10"/>
      <color theme="1"/>
      <name val="Calibri"/>
      <family val="2"/>
      <scheme val="minor"/>
    </font>
    <font>
      <b/>
      <sz val="14"/>
      <name val="Arial"/>
      <family val="2"/>
    </font>
    <font>
      <b/>
      <sz val="10"/>
      <color indexed="8"/>
      <name val="Calibri"/>
      <family val="2"/>
      <scheme val="minor"/>
    </font>
    <font>
      <b/>
      <i/>
      <sz val="11"/>
      <name val="Calibri"/>
      <family val="2"/>
      <scheme val="minor"/>
    </font>
    <font>
      <b/>
      <sz val="16"/>
      <color theme="1"/>
      <name val="Calibri"/>
      <family val="2"/>
      <scheme val="minor"/>
    </font>
    <font>
      <b/>
      <i/>
      <sz val="11"/>
      <color theme="1"/>
      <name val="Calibri"/>
      <family val="2"/>
      <scheme val="minor"/>
    </font>
    <font>
      <b/>
      <sz val="9"/>
      <name val="Calibri"/>
      <family val="2"/>
      <scheme val="minor"/>
    </font>
    <font>
      <i/>
      <sz val="12"/>
      <color indexed="8"/>
      <name val="Calibri"/>
      <family val="2"/>
    </font>
    <font>
      <sz val="12"/>
      <name val="Calibri"/>
      <family val="2"/>
    </font>
    <font>
      <b/>
      <sz val="12"/>
      <color rgb="FFFF0000"/>
      <name val="Calibri"/>
      <family val="2"/>
      <scheme val="minor"/>
    </font>
    <font>
      <b/>
      <sz val="10"/>
      <color rgb="FFFF0000"/>
      <name val="Calibri"/>
      <family val="2"/>
      <scheme val="minor"/>
    </font>
    <font>
      <sz val="11"/>
      <color rgb="FFFF0000"/>
      <name val="Calibri"/>
      <family val="2"/>
      <scheme val="minor"/>
    </font>
    <font>
      <sz val="9"/>
      <color rgb="FFFF0000"/>
      <name val="Calibri"/>
      <family val="2"/>
      <scheme val="minor"/>
    </font>
    <font>
      <b/>
      <vertAlign val="superscript"/>
      <sz val="10"/>
      <name val="Wingdings 2"/>
      <family val="1"/>
      <charset val="2"/>
    </font>
    <font>
      <b/>
      <sz val="14"/>
      <color indexed="8"/>
      <name val="Calibri"/>
      <family val="2"/>
      <charset val="2"/>
    </font>
    <font>
      <sz val="7"/>
      <name val="Calibri"/>
      <family val="2"/>
      <scheme val="minor"/>
    </font>
    <font>
      <sz val="11"/>
      <color rgb="FF006100"/>
      <name val="Calibri"/>
      <family val="2"/>
      <scheme val="minor"/>
    </font>
    <font>
      <sz val="7"/>
      <color theme="1"/>
      <name val="Calibri"/>
      <family val="2"/>
      <scheme val="minor"/>
    </font>
    <font>
      <b/>
      <sz val="11"/>
      <name val="Calibri"/>
      <family val="2"/>
      <scheme val="minor"/>
    </font>
    <font>
      <b/>
      <i/>
      <sz val="10"/>
      <color rgb="FF0070C0"/>
      <name val="Calibri"/>
      <family val="2"/>
      <scheme val="minor"/>
    </font>
    <font>
      <sz val="10"/>
      <color theme="1"/>
      <name val="Calibri"/>
      <family val="2"/>
      <scheme val="minor"/>
    </font>
    <font>
      <sz val="9"/>
      <color rgb="FF0070C0"/>
      <name val="Calibri"/>
      <family val="2"/>
      <scheme val="minor"/>
    </font>
  </fonts>
  <fills count="1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indexed="26"/>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rgb="FFFFC0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6EFCE"/>
      </patternFill>
    </fill>
  </fills>
  <borders count="3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1"/>
      </bottom>
      <diagonal/>
    </border>
    <border>
      <left style="medium">
        <color indexed="64"/>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xf numFmtId="9" fontId="15" fillId="0" borderId="0" applyFont="0" applyFill="0" applyBorder="0" applyAlignment="0" applyProtection="0"/>
    <xf numFmtId="0" fontId="73" fillId="15" borderId="0" applyNumberFormat="0" applyBorder="0" applyAlignment="0" applyProtection="0"/>
  </cellStyleXfs>
  <cellXfs count="356">
    <xf numFmtId="0" fontId="0" fillId="0" borderId="0" xfId="0"/>
    <xf numFmtId="0" fontId="7" fillId="0" borderId="0" xfId="0" applyFont="1"/>
    <xf numFmtId="0" fontId="8" fillId="0" borderId="0" xfId="0" applyFont="1"/>
    <xf numFmtId="0" fontId="9" fillId="0" borderId="0" xfId="0" applyFont="1"/>
    <xf numFmtId="44" fontId="8" fillId="0" borderId="0" xfId="1" applyFont="1" applyBorder="1" applyAlignment="1">
      <alignment horizontal="center"/>
    </xf>
    <xf numFmtId="0" fontId="10" fillId="0" borderId="0" xfId="0" applyFont="1" applyAlignment="1">
      <alignment horizontal="right"/>
    </xf>
    <xf numFmtId="0" fontId="11" fillId="0" borderId="0" xfId="0" applyFont="1" applyAlignment="1">
      <alignment horizontal="left" indent="2"/>
    </xf>
    <xf numFmtId="0" fontId="8" fillId="0" borderId="0" xfId="0" applyFont="1" applyAlignment="1">
      <alignment horizontal="left"/>
    </xf>
    <xf numFmtId="0" fontId="12" fillId="0" borderId="0" xfId="0" applyFont="1" applyAlignment="1">
      <alignment horizontal="left"/>
    </xf>
    <xf numFmtId="0" fontId="14" fillId="0" borderId="0" xfId="0" applyFont="1"/>
    <xf numFmtId="0" fontId="5" fillId="0" borderId="0" xfId="0" applyFont="1"/>
    <xf numFmtId="0" fontId="15" fillId="0" borderId="0" xfId="0" applyFont="1"/>
    <xf numFmtId="0" fontId="16" fillId="0" borderId="2" xfId="0" applyFont="1" applyBorder="1"/>
    <xf numFmtId="0" fontId="17" fillId="0" borderId="0" xfId="0" applyFont="1"/>
    <xf numFmtId="42" fontId="14" fillId="0" borderId="4" xfId="1" applyNumberFormat="1" applyFont="1" applyFill="1" applyBorder="1" applyAlignment="1"/>
    <xf numFmtId="165" fontId="19" fillId="0" borderId="1" xfId="2" applyNumberFormat="1" applyFont="1" applyBorder="1" applyAlignment="1">
      <alignment horizontal="right"/>
    </xf>
    <xf numFmtId="0" fontId="19" fillId="0" borderId="0" xfId="0" applyFont="1"/>
    <xf numFmtId="42" fontId="14" fillId="0" borderId="5" xfId="1" applyNumberFormat="1" applyFont="1" applyFill="1" applyBorder="1" applyAlignment="1"/>
    <xf numFmtId="0" fontId="5" fillId="0" borderId="0" xfId="0" applyFont="1" applyAlignment="1">
      <alignment horizontal="right"/>
    </xf>
    <xf numFmtId="42" fontId="14" fillId="0" borderId="3" xfId="1" applyNumberFormat="1" applyFont="1" applyBorder="1" applyAlignment="1"/>
    <xf numFmtId="42" fontId="14" fillId="0" borderId="7" xfId="1" applyNumberFormat="1" applyFont="1" applyBorder="1" applyAlignment="1"/>
    <xf numFmtId="165" fontId="19" fillId="0" borderId="8" xfId="2" applyNumberFormat="1" applyFont="1" applyBorder="1" applyAlignment="1">
      <alignment horizontal="right"/>
    </xf>
    <xf numFmtId="0" fontId="19" fillId="0" borderId="8" xfId="0" applyFont="1" applyBorder="1"/>
    <xf numFmtId="42" fontId="14" fillId="0" borderId="9" xfId="1" applyNumberFormat="1" applyFont="1" applyBorder="1"/>
    <xf numFmtId="42" fontId="19" fillId="0" borderId="0" xfId="0" applyNumberFormat="1" applyFont="1"/>
    <xf numFmtId="165" fontId="19" fillId="0" borderId="0" xfId="0" applyNumberFormat="1" applyFont="1"/>
    <xf numFmtId="0" fontId="20" fillId="0" borderId="0" xfId="0" applyFont="1"/>
    <xf numFmtId="42" fontId="14" fillId="0" borderId="0" xfId="0" applyNumberFormat="1" applyFont="1"/>
    <xf numFmtId="165" fontId="19" fillId="0" borderId="0" xfId="0" applyNumberFormat="1" applyFont="1" applyAlignment="1">
      <alignment horizontal="right"/>
    </xf>
    <xf numFmtId="42" fontId="14" fillId="0" borderId="0" xfId="1" applyNumberFormat="1" applyFont="1" applyBorder="1"/>
    <xf numFmtId="9" fontId="19" fillId="0" borderId="0" xfId="2" applyFont="1" applyBorder="1" applyAlignment="1">
      <alignment horizontal="right"/>
    </xf>
    <xf numFmtId="0" fontId="4" fillId="0" borderId="0" xfId="0" applyFont="1"/>
    <xf numFmtId="0" fontId="6" fillId="0" borderId="0" xfId="0" applyFont="1"/>
    <xf numFmtId="42" fontId="23" fillId="0" borderId="0" xfId="1" applyNumberFormat="1" applyFont="1" applyBorder="1"/>
    <xf numFmtId="0" fontId="10" fillId="0" borderId="0" xfId="0" applyFont="1"/>
    <xf numFmtId="9" fontId="10" fillId="0" borderId="0" xfId="0" applyNumberFormat="1" applyFont="1" applyAlignment="1">
      <alignment horizontal="right"/>
    </xf>
    <xf numFmtId="0" fontId="10" fillId="0" borderId="12" xfId="0" applyFont="1" applyBorder="1"/>
    <xf numFmtId="166" fontId="14" fillId="0" borderId="0" xfId="0" applyNumberFormat="1" applyFont="1"/>
    <xf numFmtId="0" fontId="17" fillId="0" borderId="1" xfId="0" applyFont="1" applyBorder="1"/>
    <xf numFmtId="0" fontId="4" fillId="0" borderId="2" xfId="0" applyFont="1" applyBorder="1" applyAlignment="1">
      <alignment horizontal="left"/>
    </xf>
    <xf numFmtId="0" fontId="24" fillId="0" borderId="0" xfId="0" applyFont="1"/>
    <xf numFmtId="0" fontId="24" fillId="0" borderId="0" xfId="0" applyFont="1" applyAlignment="1">
      <alignment horizontal="center" vertical="center"/>
    </xf>
    <xf numFmtId="165" fontId="19" fillId="0" borderId="1" xfId="0" applyNumberFormat="1" applyFont="1" applyBorder="1" applyAlignment="1">
      <alignment horizontal="right"/>
    </xf>
    <xf numFmtId="42" fontId="19" fillId="0" borderId="0" xfId="1" applyNumberFormat="1" applyFont="1" applyFill="1" applyBorder="1"/>
    <xf numFmtId="9" fontId="19" fillId="0" borderId="0" xfId="0" applyNumberFormat="1" applyFont="1" applyAlignment="1">
      <alignment horizontal="right"/>
    </xf>
    <xf numFmtId="0" fontId="24" fillId="0" borderId="0" xfId="0" applyFont="1" applyAlignment="1">
      <alignment horizontal="right"/>
    </xf>
    <xf numFmtId="42" fontId="19" fillId="3" borderId="8" xfId="1" applyNumberFormat="1" applyFont="1" applyFill="1" applyBorder="1"/>
    <xf numFmtId="0" fontId="26" fillId="3" borderId="14" xfId="0" applyFont="1" applyFill="1" applyBorder="1"/>
    <xf numFmtId="0" fontId="27" fillId="3" borderId="2" xfId="0" applyFont="1" applyFill="1" applyBorder="1"/>
    <xf numFmtId="0" fontId="30" fillId="0" borderId="0" xfId="0" applyFont="1"/>
    <xf numFmtId="42" fontId="19" fillId="0" borderId="11" xfId="1" applyNumberFormat="1" applyFont="1" applyBorder="1"/>
    <xf numFmtId="0" fontId="30" fillId="0" borderId="12" xfId="0" applyFont="1" applyBorder="1"/>
    <xf numFmtId="165" fontId="19" fillId="0" borderId="13" xfId="0" applyNumberFormat="1" applyFont="1" applyBorder="1" applyAlignment="1">
      <alignment horizontal="right"/>
    </xf>
    <xf numFmtId="0" fontId="14" fillId="0" borderId="0" xfId="0" applyFont="1" applyAlignment="1">
      <alignment horizontal="right"/>
    </xf>
    <xf numFmtId="9" fontId="10" fillId="0" borderId="0" xfId="0" applyNumberFormat="1" applyFont="1"/>
    <xf numFmtId="165" fontId="10" fillId="0" borderId="13" xfId="0" applyNumberFormat="1" applyFont="1" applyBorder="1"/>
    <xf numFmtId="44" fontId="0" fillId="0" borderId="0" xfId="1" applyFont="1" applyFill="1"/>
    <xf numFmtId="0" fontId="23" fillId="0" borderId="0" xfId="0" applyFont="1"/>
    <xf numFmtId="0" fontId="14" fillId="0" borderId="1" xfId="0" applyFont="1" applyBorder="1" applyAlignment="1">
      <alignment horizontal="center"/>
    </xf>
    <xf numFmtId="0" fontId="14" fillId="0" borderId="0" xfId="0" applyFont="1" applyAlignment="1">
      <alignment horizontal="center"/>
    </xf>
    <xf numFmtId="0" fontId="19" fillId="0" borderId="1" xfId="0" applyFont="1" applyBorder="1"/>
    <xf numFmtId="42" fontId="14" fillId="2" borderId="1" xfId="0" applyNumberFormat="1" applyFont="1" applyFill="1" applyBorder="1"/>
    <xf numFmtId="9" fontId="14" fillId="0" borderId="0" xfId="2" applyFont="1" applyProtection="1"/>
    <xf numFmtId="0" fontId="28" fillId="2" borderId="1" xfId="0" applyFont="1" applyFill="1" applyBorder="1" applyAlignment="1">
      <alignment horizontal="left"/>
    </xf>
    <xf numFmtId="0" fontId="28" fillId="2" borderId="6" xfId="0" applyFont="1" applyFill="1" applyBorder="1" applyAlignment="1">
      <alignment horizontal="left"/>
    </xf>
    <xf numFmtId="0" fontId="28" fillId="2" borderId="2" xfId="0" applyFont="1" applyFill="1" applyBorder="1" applyAlignment="1">
      <alignment horizontal="left"/>
    </xf>
    <xf numFmtId="42" fontId="14" fillId="4" borderId="0" xfId="0" applyNumberFormat="1" applyFont="1" applyFill="1"/>
    <xf numFmtId="9" fontId="14" fillId="4" borderId="0" xfId="2" applyFont="1" applyFill="1" applyProtection="1"/>
    <xf numFmtId="0" fontId="19" fillId="4" borderId="0" xfId="0" applyFont="1" applyFill="1"/>
    <xf numFmtId="0" fontId="28" fillId="4" borderId="0" xfId="0" applyFont="1" applyFill="1" applyAlignment="1">
      <alignment horizontal="left"/>
    </xf>
    <xf numFmtId="42" fontId="14" fillId="0" borderId="9" xfId="0" applyNumberFormat="1" applyFont="1" applyBorder="1"/>
    <xf numFmtId="42" fontId="10" fillId="0" borderId="9" xfId="1" applyNumberFormat="1" applyFont="1" applyBorder="1" applyProtection="1"/>
    <xf numFmtId="0" fontId="10" fillId="0" borderId="0" xfId="0" quotePrefix="1" applyFont="1" applyAlignment="1">
      <alignment horizontal="right"/>
    </xf>
    <xf numFmtId="0" fontId="35" fillId="0" borderId="0" xfId="0" applyFont="1"/>
    <xf numFmtId="42" fontId="35" fillId="0" borderId="0" xfId="0" applyNumberFormat="1" applyFont="1"/>
    <xf numFmtId="9" fontId="36" fillId="0" borderId="0" xfId="0" applyNumberFormat="1" applyFont="1" applyAlignment="1">
      <alignment horizontal="center"/>
    </xf>
    <xf numFmtId="42" fontId="14" fillId="0" borderId="1" xfId="0" applyNumberFormat="1" applyFont="1" applyBorder="1" applyAlignment="1">
      <alignment horizontal="center"/>
    </xf>
    <xf numFmtId="42" fontId="14" fillId="0" borderId="0" xfId="0" applyNumberFormat="1" applyFont="1" applyAlignment="1">
      <alignment horizontal="center"/>
    </xf>
    <xf numFmtId="0" fontId="32" fillId="0" borderId="0" xfId="0" applyFont="1"/>
    <xf numFmtId="0" fontId="19" fillId="2" borderId="1" xfId="0" applyFont="1" applyFill="1" applyBorder="1" applyAlignment="1">
      <alignment horizontal="left"/>
    </xf>
    <xf numFmtId="0" fontId="19" fillId="2" borderId="6" xfId="0" applyFont="1" applyFill="1" applyBorder="1" applyAlignment="1">
      <alignment horizontal="left"/>
    </xf>
    <xf numFmtId="0" fontId="19" fillId="2" borderId="2" xfId="0" applyFont="1" applyFill="1" applyBorder="1" applyAlignment="1">
      <alignment horizontal="left"/>
    </xf>
    <xf numFmtId="0" fontId="32" fillId="4" borderId="0" xfId="0" applyFont="1" applyFill="1"/>
    <xf numFmtId="0" fontId="14" fillId="4" borderId="2" xfId="0" applyFont="1" applyFill="1" applyBorder="1" applyAlignment="1">
      <alignment horizontal="left"/>
    </xf>
    <xf numFmtId="0" fontId="19" fillId="4" borderId="0" xfId="0" applyFont="1" applyFill="1" applyAlignment="1">
      <alignment horizontal="left"/>
    </xf>
    <xf numFmtId="0" fontId="0" fillId="4" borderId="0" xfId="0" applyFill="1"/>
    <xf numFmtId="9" fontId="14" fillId="0" borderId="0" xfId="2" applyFont="1" applyBorder="1" applyProtection="1"/>
    <xf numFmtId="166" fontId="10" fillId="0" borderId="9" xfId="1" applyNumberFormat="1" applyFont="1" applyBorder="1" applyProtection="1"/>
    <xf numFmtId="166" fontId="10" fillId="0" borderId="23" xfId="1" applyNumberFormat="1" applyFont="1" applyBorder="1" applyProtection="1"/>
    <xf numFmtId="0" fontId="38" fillId="0" borderId="0" xfId="0" applyFont="1"/>
    <xf numFmtId="0" fontId="39" fillId="0" borderId="0" xfId="0" applyFont="1"/>
    <xf numFmtId="0" fontId="15" fillId="0" borderId="0" xfId="3" applyAlignment="1">
      <alignment wrapText="1"/>
    </xf>
    <xf numFmtId="9" fontId="0" fillId="0" borderId="0" xfId="4" applyFont="1" applyAlignment="1">
      <alignment wrapText="1"/>
    </xf>
    <xf numFmtId="0" fontId="33" fillId="6" borderId="18" xfId="3" applyFont="1" applyFill="1" applyBorder="1" applyAlignment="1">
      <alignment wrapText="1"/>
    </xf>
    <xf numFmtId="0" fontId="12" fillId="6" borderId="18" xfId="3" applyFont="1" applyFill="1" applyBorder="1" applyAlignment="1">
      <alignment wrapText="1"/>
    </xf>
    <xf numFmtId="0" fontId="33" fillId="5" borderId="18" xfId="3" applyFont="1" applyFill="1" applyBorder="1" applyAlignment="1">
      <alignment wrapText="1"/>
    </xf>
    <xf numFmtId="0" fontId="6" fillId="0" borderId="18" xfId="3" applyFont="1" applyBorder="1" applyAlignment="1">
      <alignment horizontal="center" vertical="center" wrapText="1"/>
    </xf>
    <xf numFmtId="0" fontId="6" fillId="8" borderId="18" xfId="3" applyFont="1" applyFill="1" applyBorder="1" applyAlignment="1">
      <alignment horizontal="center" vertical="center" wrapText="1"/>
    </xf>
    <xf numFmtId="0" fontId="32" fillId="5" borderId="18" xfId="3" applyFont="1" applyFill="1" applyBorder="1" applyAlignment="1">
      <alignment horizontal="center" wrapText="1"/>
    </xf>
    <xf numFmtId="0" fontId="32" fillId="8" borderId="18" xfId="3" applyFont="1" applyFill="1" applyBorder="1" applyAlignment="1">
      <alignment horizontal="center" wrapText="1"/>
    </xf>
    <xf numFmtId="0" fontId="32" fillId="8" borderId="4" xfId="3" applyFont="1" applyFill="1" applyBorder="1" applyAlignment="1">
      <alignment horizontal="center" wrapText="1"/>
    </xf>
    <xf numFmtId="0" fontId="32" fillId="6" borderId="18" xfId="3" applyFont="1" applyFill="1" applyBorder="1" applyAlignment="1">
      <alignment horizontal="center" wrapText="1"/>
    </xf>
    <xf numFmtId="0" fontId="32" fillId="6" borderId="3" xfId="3" applyFont="1" applyFill="1" applyBorder="1" applyAlignment="1">
      <alignment horizontal="center" wrapText="1"/>
    </xf>
    <xf numFmtId="0" fontId="32" fillId="7" borderId="21" xfId="3" applyFont="1" applyFill="1" applyBorder="1" applyAlignment="1">
      <alignment horizontal="center" wrapText="1"/>
    </xf>
    <xf numFmtId="0" fontId="0" fillId="0" borderId="0" xfId="0" applyAlignment="1">
      <alignment horizontal="left" wrapText="1"/>
    </xf>
    <xf numFmtId="0" fontId="44" fillId="0" borderId="0" xfId="0" applyFont="1" applyAlignment="1">
      <alignment horizontal="center"/>
    </xf>
    <xf numFmtId="164" fontId="0" fillId="0" borderId="0" xfId="1" applyNumberFormat="1" applyFont="1"/>
    <xf numFmtId="9" fontId="0" fillId="0" borderId="0" xfId="2" applyFont="1"/>
    <xf numFmtId="0" fontId="49" fillId="0" borderId="0" xfId="0" applyFont="1"/>
    <xf numFmtId="0" fontId="0" fillId="0" borderId="0" xfId="0" applyAlignment="1">
      <alignment horizontal="left" indent="1"/>
    </xf>
    <xf numFmtId="164" fontId="0" fillId="0" borderId="1" xfId="1" applyNumberFormat="1" applyFont="1" applyBorder="1"/>
    <xf numFmtId="9" fontId="0" fillId="0" borderId="1" xfId="2" applyFont="1" applyBorder="1"/>
    <xf numFmtId="0" fontId="22" fillId="0" borderId="0" xfId="0" applyFont="1"/>
    <xf numFmtId="42" fontId="0" fillId="0" borderId="0" xfId="0" applyNumberFormat="1"/>
    <xf numFmtId="42" fontId="14" fillId="10" borderId="1" xfId="1" applyNumberFormat="1" applyFont="1" applyFill="1" applyBorder="1"/>
    <xf numFmtId="42" fontId="14" fillId="10" borderId="6" xfId="1" applyNumberFormat="1" applyFont="1" applyFill="1" applyBorder="1"/>
    <xf numFmtId="42" fontId="19" fillId="10" borderId="1" xfId="0" applyNumberFormat="1" applyFont="1" applyFill="1" applyBorder="1"/>
    <xf numFmtId="42" fontId="19" fillId="10" borderId="1" xfId="1" applyNumberFormat="1" applyFont="1" applyFill="1" applyBorder="1"/>
    <xf numFmtId="42" fontId="19" fillId="10" borderId="6" xfId="1" applyNumberFormat="1" applyFont="1" applyFill="1" applyBorder="1"/>
    <xf numFmtId="164" fontId="0" fillId="0" borderId="0" xfId="0" applyNumberFormat="1"/>
    <xf numFmtId="0" fontId="32" fillId="6" borderId="14" xfId="3" applyFont="1" applyFill="1" applyBorder="1" applyAlignment="1">
      <alignment horizontal="center" wrapText="1"/>
    </xf>
    <xf numFmtId="0" fontId="0" fillId="0" borderId="10" xfId="0" applyBorder="1"/>
    <xf numFmtId="42" fontId="14" fillId="0" borderId="21" xfId="1" applyNumberFormat="1" applyFont="1" applyBorder="1"/>
    <xf numFmtId="164" fontId="28" fillId="3" borderId="15" xfId="0" applyNumberFormat="1" applyFont="1" applyFill="1" applyBorder="1" applyAlignment="1">
      <alignment horizontal="right"/>
    </xf>
    <xf numFmtId="42" fontId="14" fillId="11" borderId="3" xfId="1" applyNumberFormat="1" applyFont="1" applyFill="1" applyBorder="1" applyAlignment="1"/>
    <xf numFmtId="42" fontId="14" fillId="11" borderId="18" xfId="0" applyNumberFormat="1" applyFont="1" applyFill="1" applyBorder="1"/>
    <xf numFmtId="42" fontId="14" fillId="12" borderId="0" xfId="0" applyNumberFormat="1" applyFont="1" applyFill="1"/>
    <xf numFmtId="0" fontId="0" fillId="0" borderId="1" xfId="0" applyBorder="1"/>
    <xf numFmtId="0" fontId="0" fillId="0" borderId="1" xfId="0" applyBorder="1" applyAlignment="1">
      <alignment horizontal="left" indent="1"/>
    </xf>
    <xf numFmtId="164" fontId="0" fillId="11" borderId="1" xfId="1" applyNumberFormat="1" applyFont="1" applyFill="1" applyBorder="1"/>
    <xf numFmtId="0" fontId="44" fillId="0" borderId="0" xfId="0" applyFont="1"/>
    <xf numFmtId="164" fontId="44" fillId="0" borderId="0" xfId="1" applyNumberFormat="1" applyFont="1"/>
    <xf numFmtId="9" fontId="44" fillId="0" borderId="0" xfId="2" applyFont="1"/>
    <xf numFmtId="0" fontId="16" fillId="0" borderId="1" xfId="0" applyFont="1" applyBorder="1" applyAlignment="1">
      <alignment horizontal="center" vertical="center"/>
    </xf>
    <xf numFmtId="165" fontId="19" fillId="0" borderId="0" xfId="2" applyNumberFormat="1" applyFont="1" applyBorder="1" applyAlignment="1">
      <alignment horizontal="right"/>
    </xf>
    <xf numFmtId="42" fontId="55" fillId="0" borderId="0" xfId="0" applyNumberFormat="1" applyFont="1" applyAlignment="1">
      <alignment vertical="center" wrapText="1"/>
    </xf>
    <xf numFmtId="0" fontId="56" fillId="0" borderId="0" xfId="0" applyFont="1" applyAlignment="1">
      <alignment horizontal="center" wrapText="1"/>
    </xf>
    <xf numFmtId="42" fontId="10" fillId="0" borderId="25" xfId="0" applyNumberFormat="1" applyFont="1" applyBorder="1"/>
    <xf numFmtId="42" fontId="10" fillId="0" borderId="8" xfId="0" applyNumberFormat="1" applyFont="1" applyBorder="1"/>
    <xf numFmtId="165" fontId="10" fillId="0" borderId="0" xfId="2" applyNumberFormat="1" applyFont="1" applyBorder="1"/>
    <xf numFmtId="164" fontId="0" fillId="0" borderId="0" xfId="1" applyNumberFormat="1" applyFont="1" applyBorder="1"/>
    <xf numFmtId="9" fontId="0" fillId="0" borderId="0" xfId="2" applyFont="1" applyBorder="1"/>
    <xf numFmtId="164" fontId="0" fillId="0" borderId="6" xfId="1" applyNumberFormat="1" applyFont="1" applyBorder="1"/>
    <xf numFmtId="0" fontId="7" fillId="0" borderId="0" xfId="0" applyFont="1" applyAlignment="1">
      <alignment horizontal="center" wrapText="1"/>
    </xf>
    <xf numFmtId="49" fontId="7" fillId="0" borderId="0" xfId="0" applyNumberFormat="1" applyFont="1" applyAlignment="1">
      <alignment horizontal="center" wrapText="1"/>
    </xf>
    <xf numFmtId="0" fontId="4" fillId="0" borderId="0" xfId="0" applyFont="1" applyAlignment="1">
      <alignment wrapText="1"/>
    </xf>
    <xf numFmtId="0" fontId="7" fillId="0" borderId="0" xfId="0" applyFont="1" applyAlignment="1">
      <alignment horizontal="left"/>
    </xf>
    <xf numFmtId="164" fontId="4" fillId="0" borderId="0" xfId="1" applyNumberFormat="1" applyFont="1" applyFill="1" applyBorder="1" applyAlignment="1"/>
    <xf numFmtId="0" fontId="7" fillId="0" borderId="29" xfId="0" applyFont="1" applyBorder="1"/>
    <xf numFmtId="0" fontId="4" fillId="0" borderId="29" xfId="0" applyFont="1" applyBorder="1" applyAlignment="1">
      <alignment wrapText="1"/>
    </xf>
    <xf numFmtId="0" fontId="36" fillId="0" borderId="0" xfId="0" applyFont="1" applyAlignment="1">
      <alignment horizontal="right"/>
    </xf>
    <xf numFmtId="49" fontId="0" fillId="0" borderId="0" xfId="0" applyNumberFormat="1"/>
    <xf numFmtId="49" fontId="5" fillId="0" borderId="0" xfId="0" applyNumberFormat="1" applyFont="1"/>
    <xf numFmtId="164" fontId="10" fillId="0" borderId="3" xfId="1" applyNumberFormat="1" applyFont="1" applyBorder="1" applyAlignment="1" applyProtection="1">
      <alignment vertical="center"/>
    </xf>
    <xf numFmtId="0" fontId="23" fillId="0" borderId="22" xfId="0" applyFont="1" applyBorder="1" applyAlignment="1">
      <alignment vertical="center" wrapText="1"/>
    </xf>
    <xf numFmtId="0" fontId="23" fillId="0" borderId="0" xfId="0" applyFont="1" applyAlignment="1">
      <alignment vertical="top" wrapText="1"/>
    </xf>
    <xf numFmtId="49" fontId="14" fillId="0" borderId="0" xfId="0" applyNumberFormat="1" applyFont="1" applyAlignment="1">
      <alignment horizontal="center"/>
    </xf>
    <xf numFmtId="49" fontId="14" fillId="0" borderId="0" xfId="2" applyNumberFormat="1" applyFont="1" applyProtection="1"/>
    <xf numFmtId="42" fontId="14" fillId="2" borderId="0" xfId="0" applyNumberFormat="1" applyFont="1" applyFill="1"/>
    <xf numFmtId="165" fontId="14" fillId="0" borderId="18" xfId="2" applyNumberFormat="1" applyFont="1" applyBorder="1" applyProtection="1"/>
    <xf numFmtId="49" fontId="14" fillId="0" borderId="0" xfId="2" applyNumberFormat="1" applyFont="1" applyAlignment="1" applyProtection="1">
      <alignment vertical="top"/>
    </xf>
    <xf numFmtId="49" fontId="14" fillId="0" borderId="0" xfId="0" applyNumberFormat="1" applyFont="1"/>
    <xf numFmtId="49" fontId="14" fillId="4" borderId="0" xfId="2" applyNumberFormat="1" applyFont="1" applyFill="1" applyProtection="1"/>
    <xf numFmtId="165" fontId="14" fillId="0" borderId="0" xfId="2" applyNumberFormat="1" applyFont="1" applyProtection="1"/>
    <xf numFmtId="49" fontId="37" fillId="0" borderId="0" xfId="0" applyNumberFormat="1" applyFont="1" applyAlignment="1">
      <alignment wrapText="1"/>
    </xf>
    <xf numFmtId="0" fontId="37" fillId="0" borderId="0" xfId="0" applyFont="1" applyAlignment="1">
      <alignment wrapText="1"/>
    </xf>
    <xf numFmtId="0" fontId="40" fillId="5" borderId="6" xfId="3" applyFont="1" applyFill="1" applyBorder="1" applyAlignment="1">
      <alignment horizontal="left" vertical="top" wrapText="1"/>
    </xf>
    <xf numFmtId="0" fontId="31" fillId="5" borderId="21" xfId="3" applyFont="1" applyFill="1" applyBorder="1" applyAlignment="1">
      <alignment horizontal="center" vertical="top" wrapText="1"/>
    </xf>
    <xf numFmtId="0" fontId="15" fillId="0" borderId="0" xfId="3" applyAlignment="1">
      <alignment horizontal="center" wrapText="1"/>
    </xf>
    <xf numFmtId="0" fontId="31" fillId="5" borderId="21" xfId="3" applyFont="1" applyFill="1" applyBorder="1" applyAlignment="1">
      <alignment horizontal="left" vertical="top" wrapText="1"/>
    </xf>
    <xf numFmtId="0" fontId="51" fillId="5" borderId="2" xfId="3" applyFont="1" applyFill="1" applyBorder="1" applyAlignment="1">
      <alignment horizontal="left" vertical="top" wrapText="1"/>
    </xf>
    <xf numFmtId="0" fontId="31" fillId="5" borderId="30" xfId="3" applyFont="1" applyFill="1" applyBorder="1" applyAlignment="1">
      <alignment horizontal="left" vertical="top" wrapText="1"/>
    </xf>
    <xf numFmtId="0" fontId="40" fillId="5" borderId="2" xfId="3" applyFont="1" applyFill="1" applyBorder="1" applyAlignment="1">
      <alignment horizontal="left" vertical="top" wrapText="1"/>
    </xf>
    <xf numFmtId="0" fontId="31" fillId="5" borderId="30" xfId="3" applyFont="1" applyFill="1" applyBorder="1" applyAlignment="1">
      <alignment horizontal="center" vertical="top" wrapText="1"/>
    </xf>
    <xf numFmtId="0" fontId="15" fillId="0" borderId="3" xfId="3" applyBorder="1" applyAlignment="1">
      <alignment horizontal="left" wrapText="1"/>
    </xf>
    <xf numFmtId="0" fontId="15" fillId="0" borderId="6" xfId="3" applyBorder="1" applyAlignment="1">
      <alignment horizontal="left" wrapText="1"/>
    </xf>
    <xf numFmtId="0" fontId="15" fillId="0" borderId="22" xfId="3" applyBorder="1" applyAlignment="1">
      <alignment horizontal="left" wrapText="1"/>
    </xf>
    <xf numFmtId="0" fontId="0" fillId="0" borderId="0" xfId="0" applyAlignment="1">
      <alignment horizontal="right"/>
    </xf>
    <xf numFmtId="0" fontId="8" fillId="0" borderId="0" xfId="0" applyFont="1" applyAlignment="1">
      <alignment horizontal="center" wrapText="1"/>
    </xf>
    <xf numFmtId="0" fontId="61" fillId="0" borderId="0" xfId="0" applyFont="1" applyAlignment="1">
      <alignment horizontal="right"/>
    </xf>
    <xf numFmtId="0" fontId="58" fillId="0" borderId="0" xfId="0" applyFont="1" applyAlignment="1">
      <alignment wrapText="1"/>
    </xf>
    <xf numFmtId="0" fontId="61" fillId="0" borderId="0" xfId="0" applyFont="1"/>
    <xf numFmtId="0" fontId="58" fillId="0" borderId="0" xfId="0" applyFont="1"/>
    <xf numFmtId="0" fontId="24" fillId="0" borderId="0" xfId="0" applyFont="1" applyAlignment="1">
      <alignment horizontal="center"/>
    </xf>
    <xf numFmtId="0" fontId="42" fillId="0" borderId="0" xfId="3" applyFont="1" applyAlignment="1">
      <alignment horizontal="left" wrapText="1"/>
    </xf>
    <xf numFmtId="165" fontId="19" fillId="0" borderId="0" xfId="2" applyNumberFormat="1" applyFont="1"/>
    <xf numFmtId="0" fontId="17" fillId="0" borderId="0" xfId="0" applyFont="1" applyAlignment="1">
      <alignment horizontal="right"/>
    </xf>
    <xf numFmtId="0" fontId="24" fillId="0" borderId="1" xfId="0" applyFont="1" applyBorder="1" applyAlignment="1">
      <alignment horizontal="center" vertical="center"/>
    </xf>
    <xf numFmtId="0" fontId="17" fillId="0" borderId="1" xfId="0" applyFont="1" applyBorder="1" applyAlignment="1">
      <alignment horizontal="right"/>
    </xf>
    <xf numFmtId="42" fontId="19" fillId="0" borderId="1" xfId="1" applyNumberFormat="1" applyFont="1" applyBorder="1"/>
    <xf numFmtId="164" fontId="4" fillId="11" borderId="18" xfId="1" applyNumberFormat="1" applyFont="1" applyFill="1" applyBorder="1" applyAlignment="1"/>
    <xf numFmtId="42" fontId="55" fillId="0" borderId="0" xfId="0" applyNumberFormat="1" applyFont="1" applyAlignment="1">
      <alignment horizontal="center" vertical="center" wrapText="1"/>
    </xf>
    <xf numFmtId="165" fontId="44" fillId="0" borderId="0" xfId="2" applyNumberFormat="1" applyFont="1" applyBorder="1" applyAlignment="1"/>
    <xf numFmtId="165" fontId="44" fillId="0" borderId="21" xfId="2" applyNumberFormat="1" applyFont="1" applyBorder="1" applyAlignment="1"/>
    <xf numFmtId="42" fontId="48" fillId="0" borderId="11" xfId="0" applyNumberFormat="1" applyFont="1" applyBorder="1"/>
    <xf numFmtId="42" fontId="39" fillId="0" borderId="0" xfId="0" applyNumberFormat="1" applyFont="1"/>
    <xf numFmtId="42" fontId="39" fillId="0" borderId="1" xfId="0" applyNumberFormat="1" applyFont="1" applyBorder="1"/>
    <xf numFmtId="165" fontId="39" fillId="0" borderId="0" xfId="2" applyNumberFormat="1" applyFont="1"/>
    <xf numFmtId="165" fontId="53" fillId="0" borderId="0" xfId="2" applyNumberFormat="1" applyFont="1" applyAlignment="1">
      <alignment vertical="center" wrapText="1" shrinkToFit="1"/>
    </xf>
    <xf numFmtId="165" fontId="10" fillId="0" borderId="0" xfId="0" applyNumberFormat="1" applyFont="1" applyAlignment="1">
      <alignment horizontal="right"/>
    </xf>
    <xf numFmtId="0" fontId="63" fillId="0" borderId="22" xfId="0" applyFont="1" applyBorder="1" applyAlignment="1">
      <alignment vertical="center" wrapText="1"/>
    </xf>
    <xf numFmtId="14" fontId="0" fillId="0" borderId="1" xfId="0" applyNumberFormat="1" applyBorder="1"/>
    <xf numFmtId="14" fontId="31" fillId="5" borderId="18" xfId="3" applyNumberFormat="1" applyFont="1" applyFill="1" applyBorder="1" applyAlignment="1">
      <alignment horizontal="center" wrapText="1"/>
    </xf>
    <xf numFmtId="0" fontId="19" fillId="4" borderId="0" xfId="3" applyFont="1" applyFill="1" applyAlignment="1">
      <alignment vertical="center" wrapText="1"/>
    </xf>
    <xf numFmtId="0" fontId="42" fillId="4" borderId="0" xfId="3" applyFont="1" applyFill="1" applyAlignment="1">
      <alignment horizontal="left" wrapText="1"/>
    </xf>
    <xf numFmtId="166" fontId="33" fillId="5" borderId="18" xfId="3" applyNumberFormat="1" applyFont="1" applyFill="1" applyBorder="1" applyAlignment="1">
      <alignment horizontal="center" wrapText="1"/>
    </xf>
    <xf numFmtId="0" fontId="2" fillId="0" borderId="0" xfId="0" applyFont="1" applyAlignment="1">
      <alignment wrapText="1"/>
    </xf>
    <xf numFmtId="164" fontId="23" fillId="0" borderId="18" xfId="1" applyNumberFormat="1" applyFont="1" applyFill="1" applyBorder="1" applyAlignment="1"/>
    <xf numFmtId="165" fontId="19" fillId="0" borderId="1" xfId="2" applyNumberFormat="1" applyFont="1" applyFill="1" applyBorder="1" applyAlignment="1">
      <alignment horizontal="right"/>
    </xf>
    <xf numFmtId="165" fontId="19" fillId="0" borderId="0" xfId="2" applyNumberFormat="1" applyFont="1" applyFill="1" applyBorder="1" applyAlignment="1">
      <alignment horizontal="right"/>
    </xf>
    <xf numFmtId="42" fontId="14" fillId="0" borderId="0" xfId="1" applyNumberFormat="1" applyFont="1" applyFill="1" applyBorder="1"/>
    <xf numFmtId="42" fontId="23" fillId="0" borderId="0" xfId="1" applyNumberFormat="1" applyFont="1" applyFill="1" applyBorder="1"/>
    <xf numFmtId="42" fontId="14" fillId="0" borderId="0" xfId="1" applyNumberFormat="1" applyFont="1" applyFill="1" applyBorder="1" applyAlignment="1"/>
    <xf numFmtId="0" fontId="33" fillId="0" borderId="1" xfId="0" applyFont="1" applyBorder="1"/>
    <xf numFmtId="0" fontId="10" fillId="0" borderId="1" xfId="0" applyFont="1" applyBorder="1"/>
    <xf numFmtId="0" fontId="15" fillId="0" borderId="1" xfId="0" applyFont="1" applyBorder="1"/>
    <xf numFmtId="0" fontId="16" fillId="0" borderId="1" xfId="0" applyFont="1" applyBorder="1"/>
    <xf numFmtId="42" fontId="14" fillId="0" borderId="1" xfId="1" applyNumberFormat="1" applyFont="1" applyFill="1" applyBorder="1" applyAlignment="1"/>
    <xf numFmtId="0" fontId="10" fillId="0" borderId="0" xfId="0" applyFont="1" applyAlignment="1">
      <alignment wrapText="1"/>
    </xf>
    <xf numFmtId="0" fontId="10" fillId="10" borderId="18" xfId="0" applyFont="1" applyFill="1" applyBorder="1" applyAlignment="1">
      <alignment horizontal="right"/>
    </xf>
    <xf numFmtId="0" fontId="19" fillId="0" borderId="0" xfId="0" applyFont="1" applyAlignment="1">
      <alignment horizontal="right"/>
    </xf>
    <xf numFmtId="0" fontId="65" fillId="0" borderId="0" xfId="0" applyFont="1"/>
    <xf numFmtId="0" fontId="8" fillId="0" borderId="0" xfId="0" applyFont="1" applyAlignment="1">
      <alignment wrapText="1"/>
    </xf>
    <xf numFmtId="42" fontId="14" fillId="13" borderId="0" xfId="1" applyNumberFormat="1" applyFont="1" applyFill="1" applyBorder="1"/>
    <xf numFmtId="0" fontId="19" fillId="13" borderId="0" xfId="0" applyFont="1" applyFill="1"/>
    <xf numFmtId="0" fontId="19" fillId="13" borderId="1" xfId="0" applyFont="1" applyFill="1" applyBorder="1"/>
    <xf numFmtId="42" fontId="14" fillId="13" borderId="21" xfId="1" applyNumberFormat="1" applyFont="1" applyFill="1" applyBorder="1"/>
    <xf numFmtId="164" fontId="19" fillId="13" borderId="21" xfId="1" applyNumberFormat="1" applyFont="1" applyFill="1" applyBorder="1" applyAlignment="1">
      <alignment horizontal="right"/>
    </xf>
    <xf numFmtId="0" fontId="16" fillId="0" borderId="0" xfId="0" applyFont="1" applyAlignment="1">
      <alignment horizontal="center" vertical="center"/>
    </xf>
    <xf numFmtId="165" fontId="39" fillId="0" borderId="0" xfId="2" applyNumberFormat="1" applyFont="1" applyBorder="1"/>
    <xf numFmtId="165" fontId="53" fillId="0" borderId="0" xfId="2" applyNumberFormat="1" applyFont="1" applyBorder="1" applyAlignment="1">
      <alignment vertical="center" wrapText="1" shrinkToFit="1"/>
    </xf>
    <xf numFmtId="42" fontId="48" fillId="0" borderId="0" xfId="0" applyNumberFormat="1" applyFont="1"/>
    <xf numFmtId="0" fontId="6" fillId="0" borderId="0" xfId="0" applyFont="1" applyAlignment="1">
      <alignment wrapText="1"/>
    </xf>
    <xf numFmtId="164" fontId="10" fillId="10" borderId="18" xfId="1" applyNumberFormat="1" applyFont="1" applyFill="1" applyBorder="1" applyAlignment="1" applyProtection="1">
      <alignment wrapText="1"/>
    </xf>
    <xf numFmtId="0" fontId="16" fillId="11" borderId="1" xfId="0" applyFont="1" applyFill="1" applyBorder="1"/>
    <xf numFmtId="42" fontId="14" fillId="11" borderId="0" xfId="1" applyNumberFormat="1" applyFont="1" applyFill="1" applyBorder="1"/>
    <xf numFmtId="42" fontId="14" fillId="11" borderId="1" xfId="1" applyNumberFormat="1" applyFont="1" applyFill="1" applyBorder="1"/>
    <xf numFmtId="0" fontId="34" fillId="0" borderId="1" xfId="0" applyFont="1" applyBorder="1"/>
    <xf numFmtId="0" fontId="48" fillId="14" borderId="0" xfId="0" applyFont="1" applyFill="1"/>
    <xf numFmtId="0" fontId="0" fillId="14" borderId="0" xfId="0" applyFill="1"/>
    <xf numFmtId="164" fontId="0" fillId="14" borderId="0" xfId="1" applyNumberFormat="1" applyFont="1" applyFill="1"/>
    <xf numFmtId="164" fontId="0" fillId="14" borderId="0" xfId="1" applyNumberFormat="1" applyFont="1" applyFill="1" applyAlignment="1">
      <alignment wrapText="1"/>
    </xf>
    <xf numFmtId="9" fontId="0" fillId="14" borderId="0" xfId="2" applyFont="1" applyFill="1"/>
    <xf numFmtId="0" fontId="48" fillId="12" borderId="0" xfId="0" applyFont="1" applyFill="1"/>
    <xf numFmtId="0" fontId="0" fillId="12" borderId="0" xfId="0" applyFill="1"/>
    <xf numFmtId="164" fontId="0" fillId="12" borderId="0" xfId="1" applyNumberFormat="1" applyFont="1" applyFill="1"/>
    <xf numFmtId="9" fontId="0" fillId="12" borderId="0" xfId="2" applyFont="1" applyFill="1"/>
    <xf numFmtId="0" fontId="0" fillId="10" borderId="0" xfId="0" applyFill="1" applyAlignment="1">
      <alignment horizontal="right"/>
    </xf>
    <xf numFmtId="9" fontId="72" fillId="0" borderId="0" xfId="0" applyNumberFormat="1" applyFont="1" applyAlignment="1">
      <alignment horizontal="right" wrapText="1"/>
    </xf>
    <xf numFmtId="0" fontId="53" fillId="0" borderId="0" xfId="0" applyFont="1" applyAlignment="1">
      <alignment vertical="center" wrapText="1"/>
    </xf>
    <xf numFmtId="44" fontId="28" fillId="0" borderId="0" xfId="0" applyNumberFormat="1" applyFont="1" applyAlignment="1">
      <alignment horizontal="left"/>
    </xf>
    <xf numFmtId="0" fontId="28" fillId="0" borderId="0" xfId="0" applyFont="1"/>
    <xf numFmtId="0" fontId="50" fillId="0" borderId="0" xfId="0" applyFont="1" applyAlignment="1">
      <alignment horizontal="right"/>
    </xf>
    <xf numFmtId="164" fontId="28" fillId="0" borderId="0" xfId="1" applyNumberFormat="1" applyFont="1" applyFill="1" applyBorder="1" applyAlignment="1">
      <alignment horizontal="left"/>
    </xf>
    <xf numFmtId="0" fontId="26" fillId="13" borderId="19" xfId="0" applyFont="1" applyFill="1" applyBorder="1" applyAlignment="1">
      <alignment horizontal="left"/>
    </xf>
    <xf numFmtId="0" fontId="5" fillId="13" borderId="1" xfId="0" applyFont="1" applyFill="1" applyBorder="1"/>
    <xf numFmtId="164" fontId="28" fillId="13" borderId="20" xfId="1" applyNumberFormat="1" applyFont="1" applyFill="1" applyBorder="1" applyAlignment="1">
      <alignment horizontal="right"/>
    </xf>
    <xf numFmtId="0" fontId="33" fillId="0" borderId="1" xfId="0" applyFont="1" applyBorder="1" applyAlignment="1">
      <alignment horizontal="center" vertical="center"/>
    </xf>
    <xf numFmtId="0" fontId="33" fillId="0" borderId="24" xfId="0" applyFont="1" applyBorder="1" applyAlignment="1">
      <alignment horizontal="center" vertical="center"/>
    </xf>
    <xf numFmtId="0" fontId="63" fillId="0" borderId="18" xfId="3" applyFont="1" applyBorder="1" applyAlignment="1">
      <alignment horizontal="center" vertical="center" wrapText="1"/>
    </xf>
    <xf numFmtId="0" fontId="74" fillId="0" borderId="0" xfId="0" applyFont="1" applyAlignment="1">
      <alignment wrapText="1"/>
    </xf>
    <xf numFmtId="0" fontId="0" fillId="0" borderId="0" xfId="0" applyAlignment="1">
      <alignment wrapText="1"/>
    </xf>
    <xf numFmtId="0" fontId="0" fillId="4" borderId="0" xfId="0" applyFill="1" applyAlignment="1">
      <alignment wrapText="1"/>
    </xf>
    <xf numFmtId="0" fontId="0" fillId="0" borderId="18" xfId="0" applyBorder="1" applyAlignment="1">
      <alignment horizontal="center" vertical="center" wrapText="1"/>
    </xf>
    <xf numFmtId="0" fontId="73" fillId="15" borderId="18" xfId="5" applyBorder="1" applyAlignment="1">
      <alignment horizontal="center" vertical="center" wrapText="1"/>
    </xf>
    <xf numFmtId="0" fontId="7" fillId="0" borderId="0" xfId="0" applyFont="1" applyAlignment="1">
      <alignment horizontal="right"/>
    </xf>
    <xf numFmtId="0" fontId="19" fillId="0" borderId="0" xfId="0" applyFont="1" applyAlignment="1">
      <alignment horizontal="center"/>
    </xf>
    <xf numFmtId="0" fontId="14" fillId="0" borderId="0" xfId="0" applyFont="1" applyAlignment="1">
      <alignment horizontal="left"/>
    </xf>
    <xf numFmtId="0" fontId="14" fillId="2" borderId="1" xfId="0" applyFont="1" applyFill="1" applyBorder="1" applyAlignment="1">
      <alignment horizontal="left"/>
    </xf>
    <xf numFmtId="0" fontId="14" fillId="4" borderId="0" xfId="0" applyFont="1" applyFill="1" applyAlignment="1">
      <alignment horizontal="left"/>
    </xf>
    <xf numFmtId="0" fontId="0" fillId="0" borderId="18" xfId="0" quotePrefix="1" applyBorder="1" applyAlignment="1">
      <alignment horizontal="left" vertical="center" wrapText="1"/>
    </xf>
    <xf numFmtId="0" fontId="44" fillId="0" borderId="0" xfId="0" applyFont="1" applyAlignment="1">
      <alignment horizontal="center" wrapText="1"/>
    </xf>
    <xf numFmtId="164" fontId="44" fillId="0" borderId="30" xfId="0" applyNumberFormat="1" applyFont="1" applyBorder="1"/>
    <xf numFmtId="0" fontId="0" fillId="0" borderId="0" xfId="0" applyAlignment="1">
      <alignment vertical="center"/>
    </xf>
    <xf numFmtId="42" fontId="55" fillId="0" borderId="0" xfId="0" applyNumberFormat="1" applyFont="1" applyAlignment="1">
      <alignment horizontal="left" vertical="center" wrapText="1"/>
    </xf>
    <xf numFmtId="0" fontId="17" fillId="0" borderId="0" xfId="0" applyFont="1" applyAlignment="1">
      <alignment horizontal="left"/>
    </xf>
    <xf numFmtId="0" fontId="71" fillId="0" borderId="0" xfId="0" applyFont="1" applyAlignment="1">
      <alignment horizontal="left" wrapText="1"/>
    </xf>
    <xf numFmtId="0" fontId="2" fillId="0" borderId="0" xfId="0" applyFont="1" applyAlignment="1">
      <alignment horizontal="left" wrapText="1"/>
    </xf>
    <xf numFmtId="0" fontId="10" fillId="10" borderId="1" xfId="0" applyFont="1" applyFill="1" applyBorder="1" applyAlignment="1">
      <alignment horizontal="left" wrapText="1"/>
    </xf>
    <xf numFmtId="0" fontId="6" fillId="0" borderId="0" xfId="0" applyFont="1" applyAlignment="1">
      <alignment horizontal="left" wrapText="1"/>
    </xf>
    <xf numFmtId="0" fontId="23" fillId="10" borderId="1" xfId="0" applyFont="1" applyFill="1" applyBorder="1" applyAlignment="1">
      <alignment horizontal="left" wrapText="1"/>
    </xf>
    <xf numFmtId="0" fontId="52" fillId="0" borderId="0" xfId="0" applyFont="1" applyAlignment="1">
      <alignment horizontal="left" wrapText="1"/>
    </xf>
    <xf numFmtId="0" fontId="27" fillId="0" borderId="0" xfId="0" applyFont="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center"/>
    </xf>
    <xf numFmtId="0" fontId="23" fillId="0" borderId="2" xfId="0" applyFont="1" applyBorder="1" applyAlignment="1">
      <alignment horizontal="center"/>
    </xf>
    <xf numFmtId="0" fontId="5" fillId="0" borderId="2" xfId="0" applyFont="1" applyBorder="1"/>
    <xf numFmtId="0" fontId="19"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vertical="center"/>
    </xf>
    <xf numFmtId="0" fontId="8" fillId="13" borderId="0" xfId="0" applyFont="1" applyFill="1" applyAlignment="1">
      <alignment horizontal="center" wrapText="1"/>
    </xf>
    <xf numFmtId="42" fontId="39" fillId="13" borderId="11" xfId="0" applyNumberFormat="1" applyFont="1" applyFill="1" applyBorder="1" applyAlignment="1">
      <alignment horizontal="center"/>
    </xf>
    <xf numFmtId="0" fontId="39" fillId="13" borderId="13" xfId="0" applyFont="1" applyFill="1" applyBorder="1" applyAlignment="1">
      <alignment horizontal="center"/>
    </xf>
    <xf numFmtId="0" fontId="14" fillId="0" borderId="0" xfId="0" applyFont="1" applyAlignment="1">
      <alignment horizontal="left"/>
    </xf>
    <xf numFmtId="0" fontId="23" fillId="10" borderId="0" xfId="0" applyFont="1" applyFill="1" applyAlignment="1">
      <alignment horizontal="left" wrapText="1"/>
    </xf>
    <xf numFmtId="0" fontId="67" fillId="0" borderId="0" xfId="0" applyFont="1" applyAlignment="1">
      <alignment horizontal="left" wrapText="1"/>
    </xf>
    <xf numFmtId="0" fontId="0" fillId="0" borderId="18" xfId="0" applyBorder="1" applyAlignment="1">
      <alignment horizontal="center" vertical="center" wrapText="1"/>
    </xf>
    <xf numFmtId="0" fontId="0" fillId="0" borderId="18" xfId="0" quotePrefix="1" applyBorder="1" applyAlignment="1">
      <alignment horizontal="left" vertical="center" wrapText="1"/>
    </xf>
    <xf numFmtId="0" fontId="48" fillId="0" borderId="18" xfId="0" applyFont="1" applyBorder="1" applyAlignment="1">
      <alignment horizontal="center" vertical="center" wrapText="1"/>
    </xf>
    <xf numFmtId="0" fontId="73" fillId="15" borderId="4" xfId="5" applyBorder="1" applyAlignment="1">
      <alignment horizontal="center" vertical="center" wrapText="1"/>
    </xf>
    <xf numFmtId="0" fontId="73" fillId="15" borderId="7" xfId="5" applyBorder="1" applyAlignment="1">
      <alignment horizontal="center" vertical="center" wrapText="1"/>
    </xf>
    <xf numFmtId="0" fontId="14" fillId="2" borderId="1" xfId="0" applyFont="1" applyFill="1" applyBorder="1" applyAlignment="1">
      <alignment horizontal="left"/>
    </xf>
    <xf numFmtId="0" fontId="23" fillId="0" borderId="29" xfId="0" applyFont="1" applyBorder="1" applyAlignment="1" applyProtection="1">
      <alignment horizontal="left"/>
      <protection locked="0"/>
    </xf>
    <xf numFmtId="49" fontId="23" fillId="0" borderId="29" xfId="0" applyNumberFormat="1" applyFont="1" applyBorder="1" applyAlignment="1" applyProtection="1">
      <alignment horizontal="left" wrapText="1"/>
      <protection locked="0"/>
    </xf>
    <xf numFmtId="0" fontId="39" fillId="0" borderId="0" xfId="0" applyFont="1" applyAlignment="1">
      <alignment horizontal="left" wrapText="1"/>
    </xf>
    <xf numFmtId="0" fontId="14" fillId="0" borderId="0" xfId="0" applyFont="1" applyAlignment="1">
      <alignment horizontal="left" wrapText="1"/>
    </xf>
    <xf numFmtId="0" fontId="24" fillId="11" borderId="0" xfId="0" applyFont="1" applyFill="1" applyAlignment="1">
      <alignment horizontal="left" wrapText="1"/>
    </xf>
    <xf numFmtId="0" fontId="24" fillId="11" borderId="1" xfId="0" applyFont="1" applyFill="1" applyBorder="1" applyAlignment="1">
      <alignment horizontal="left" wrapText="1"/>
    </xf>
    <xf numFmtId="0" fontId="14" fillId="4" borderId="0" xfId="0" applyFont="1" applyFill="1" applyAlignment="1">
      <alignment horizontal="left"/>
    </xf>
    <xf numFmtId="0" fontId="14" fillId="2" borderId="0" xfId="0" applyFont="1" applyFill="1" applyAlignment="1">
      <alignment horizontal="left"/>
    </xf>
    <xf numFmtId="0" fontId="19" fillId="0" borderId="0" xfId="0" applyFont="1" applyAlignment="1">
      <alignment horizontal="right" vertical="top" wrapText="1"/>
    </xf>
    <xf numFmtId="0" fontId="5" fillId="0" borderId="0" xfId="0" applyFont="1" applyAlignment="1">
      <alignment horizontal="left" wrapText="1"/>
    </xf>
    <xf numFmtId="0" fontId="5" fillId="0" borderId="17" xfId="0" applyFont="1" applyBorder="1" applyAlignment="1">
      <alignment horizontal="left" wrapText="1"/>
    </xf>
    <xf numFmtId="0" fontId="23" fillId="0" borderId="6" xfId="0" applyFont="1" applyBorder="1" applyAlignment="1">
      <alignment horizontal="center" vertical="top" wrapText="1"/>
    </xf>
    <xf numFmtId="0" fontId="23" fillId="0" borderId="22" xfId="0" applyFont="1" applyBorder="1" applyAlignment="1">
      <alignment horizontal="center" vertical="top" wrapText="1"/>
    </xf>
    <xf numFmtId="0" fontId="24" fillId="0" borderId="0" xfId="0" applyFont="1" applyAlignment="1">
      <alignment horizontal="center" wrapText="1"/>
    </xf>
    <xf numFmtId="0" fontId="24" fillId="0" borderId="1" xfId="0" applyFont="1" applyBorder="1" applyAlignment="1">
      <alignment horizontal="center" wrapText="1"/>
    </xf>
    <xf numFmtId="0" fontId="19" fillId="0" borderId="1" xfId="0" applyFont="1" applyBorder="1" applyAlignment="1">
      <alignment horizontal="left"/>
    </xf>
    <xf numFmtId="0" fontId="10" fillId="0" borderId="0" xfId="0" applyFont="1" applyAlignment="1">
      <alignment horizontal="left" vertical="center" wrapText="1"/>
    </xf>
    <xf numFmtId="0" fontId="36" fillId="0" borderId="0" xfId="0" applyFont="1" applyAlignment="1">
      <alignment horizontal="left" vertical="center" wrapText="1"/>
    </xf>
    <xf numFmtId="0" fontId="14" fillId="2" borderId="6" xfId="0" applyFont="1" applyFill="1" applyBorder="1" applyAlignment="1">
      <alignment horizontal="left"/>
    </xf>
    <xf numFmtId="0" fontId="14" fillId="2" borderId="2" xfId="0" applyFont="1" applyFill="1" applyBorder="1" applyAlignment="1">
      <alignment horizontal="left"/>
    </xf>
    <xf numFmtId="0" fontId="23" fillId="0" borderId="0" xfId="0" applyFont="1" applyAlignment="1">
      <alignment horizontal="left"/>
    </xf>
    <xf numFmtId="0" fontId="28" fillId="5" borderId="3" xfId="3" applyFont="1" applyFill="1" applyBorder="1" applyAlignment="1">
      <alignment horizontal="left" vertical="top" wrapText="1"/>
    </xf>
    <xf numFmtId="0" fontId="28" fillId="5" borderId="6" xfId="3" applyFont="1" applyFill="1" applyBorder="1" applyAlignment="1">
      <alignment horizontal="left" vertical="top" wrapText="1"/>
    </xf>
    <xf numFmtId="0" fontId="54" fillId="0" borderId="16" xfId="3" applyFont="1" applyBorder="1" applyAlignment="1">
      <alignment horizontal="center" vertical="center" textRotation="180" wrapText="1"/>
    </xf>
    <xf numFmtId="0" fontId="15" fillId="0" borderId="0" xfId="3" applyAlignment="1">
      <alignment horizontal="left" wrapText="1"/>
    </xf>
    <xf numFmtId="0" fontId="41" fillId="0" borderId="0" xfId="3" applyFont="1" applyAlignment="1">
      <alignment horizontal="left" wrapText="1"/>
    </xf>
    <xf numFmtId="0" fontId="12" fillId="0" borderId="0" xfId="3" applyFont="1" applyAlignment="1">
      <alignment horizontal="left" wrapText="1"/>
    </xf>
    <xf numFmtId="0" fontId="51" fillId="0" borderId="25" xfId="3" applyFont="1" applyBorder="1" applyAlignment="1">
      <alignment horizontal="center" wrapText="1"/>
    </xf>
    <xf numFmtId="0" fontId="51" fillId="0" borderId="27" xfId="3" applyFont="1" applyBorder="1" applyAlignment="1">
      <alignment horizontal="center" wrapText="1"/>
    </xf>
    <xf numFmtId="44" fontId="12" fillId="11" borderId="26" xfId="1" applyFont="1" applyFill="1" applyBorder="1" applyAlignment="1">
      <alignment horizontal="center" vertical="center" wrapText="1"/>
    </xf>
    <xf numFmtId="44" fontId="12" fillId="11" borderId="28" xfId="1" applyFont="1" applyFill="1" applyBorder="1" applyAlignment="1">
      <alignment horizontal="center" vertical="center" wrapText="1"/>
    </xf>
    <xf numFmtId="0" fontId="28" fillId="5" borderId="22" xfId="3" applyFont="1" applyFill="1" applyBorder="1" applyAlignment="1">
      <alignment horizontal="left" vertical="top" wrapText="1"/>
    </xf>
    <xf numFmtId="0" fontId="10" fillId="9" borderId="16" xfId="3" applyFont="1" applyFill="1" applyBorder="1" applyAlignment="1">
      <alignment horizontal="left" wrapText="1"/>
    </xf>
    <xf numFmtId="0" fontId="10" fillId="9" borderId="0" xfId="3" applyFont="1" applyFill="1" applyAlignment="1">
      <alignment horizontal="left" wrapText="1"/>
    </xf>
    <xf numFmtId="0" fontId="10" fillId="5" borderId="3" xfId="3" applyFont="1" applyFill="1" applyBorder="1" applyAlignment="1">
      <alignment horizontal="left" wrapText="1"/>
    </xf>
    <xf numFmtId="0" fontId="10" fillId="5" borderId="22" xfId="3" applyFont="1" applyFill="1" applyBorder="1" applyAlignment="1">
      <alignment horizontal="left" wrapText="1"/>
    </xf>
    <xf numFmtId="0" fontId="19" fillId="4" borderId="0" xfId="3" applyFont="1" applyFill="1" applyAlignment="1">
      <alignment horizontal="left" vertical="center" wrapText="1"/>
    </xf>
    <xf numFmtId="0" fontId="12" fillId="6" borderId="19" xfId="3" applyFont="1" applyFill="1" applyBorder="1" applyAlignment="1">
      <alignment horizontal="left" wrapText="1"/>
    </xf>
    <xf numFmtId="0" fontId="12" fillId="6" borderId="20" xfId="3" applyFont="1" applyFill="1" applyBorder="1" applyAlignment="1">
      <alignment horizontal="left" wrapText="1"/>
    </xf>
    <xf numFmtId="0" fontId="10" fillId="5" borderId="14" xfId="3" applyFont="1" applyFill="1" applyBorder="1" applyAlignment="1">
      <alignment horizontal="left" wrapText="1"/>
    </xf>
    <xf numFmtId="0" fontId="10" fillId="5" borderId="2" xfId="3" applyFont="1" applyFill="1" applyBorder="1" applyAlignment="1">
      <alignment horizontal="left" wrapText="1"/>
    </xf>
    <xf numFmtId="0" fontId="75" fillId="4" borderId="1" xfId="3" applyFont="1" applyFill="1" applyBorder="1" applyAlignment="1">
      <alignment horizontal="left" vertical="center" wrapText="1"/>
    </xf>
    <xf numFmtId="0" fontId="75" fillId="4" borderId="20" xfId="3" applyFont="1" applyFill="1" applyBorder="1" applyAlignment="1">
      <alignment horizontal="left" vertical="center" wrapText="1"/>
    </xf>
    <xf numFmtId="0" fontId="77" fillId="0" borderId="3" xfId="0" applyFont="1" applyBorder="1" applyAlignment="1">
      <alignment horizontal="left" vertical="center" wrapText="1"/>
    </xf>
    <xf numFmtId="0" fontId="77" fillId="0" borderId="6" xfId="0" applyFont="1" applyBorder="1" applyAlignment="1">
      <alignment horizontal="left" vertical="center" wrapText="1"/>
    </xf>
    <xf numFmtId="0" fontId="77" fillId="0" borderId="22" xfId="0" applyFont="1" applyBorder="1" applyAlignment="1">
      <alignment horizontal="left" vertical="center" wrapText="1"/>
    </xf>
    <xf numFmtId="0" fontId="0" fillId="0" borderId="6" xfId="0" applyBorder="1" applyAlignment="1">
      <alignment horizontal="left" wrapText="1"/>
    </xf>
    <xf numFmtId="0" fontId="0" fillId="0" borderId="0" xfId="0" applyAlignment="1">
      <alignment horizontal="left" wrapText="1"/>
    </xf>
    <xf numFmtId="0" fontId="0" fillId="0" borderId="1" xfId="0" applyBorder="1" applyAlignment="1">
      <alignment horizontal="left" wrapText="1"/>
    </xf>
    <xf numFmtId="0" fontId="8" fillId="10" borderId="1" xfId="0" applyFont="1" applyFill="1" applyBorder="1" applyAlignment="1">
      <alignment horizontal="left" wrapText="1"/>
    </xf>
    <xf numFmtId="0" fontId="8" fillId="10" borderId="20" xfId="0" applyFont="1" applyFill="1" applyBorder="1" applyAlignment="1">
      <alignment horizontal="left" wrapText="1"/>
    </xf>
    <xf numFmtId="0" fontId="0" fillId="12" borderId="0" xfId="0" applyFill="1" applyAlignment="1">
      <alignment horizontal="left" wrapText="1"/>
    </xf>
    <xf numFmtId="0" fontId="44" fillId="0" borderId="0" xfId="0" applyFont="1" applyAlignment="1">
      <alignment horizontal="center" wrapText="1"/>
    </xf>
    <xf numFmtId="0" fontId="0" fillId="14" borderId="0" xfId="0" applyFill="1" applyAlignment="1">
      <alignment horizontal="left" wrapText="1"/>
    </xf>
  </cellXfs>
  <cellStyles count="6">
    <cellStyle name="Currency" xfId="1" builtinId="4"/>
    <cellStyle name="Good" xfId="5" builtinId="26"/>
    <cellStyle name="Normal" xfId="0" builtinId="0"/>
    <cellStyle name="Normal 2" xfId="3" xr:uid="{00000000-0005-0000-0000-000002000000}"/>
    <cellStyle name="Percent" xfId="2" builtinId="5"/>
    <cellStyle name="Percent 2" xfId="4" xr:uid="{00000000-0005-0000-0000-000004000000}"/>
  </cellStyles>
  <dxfs count="13">
    <dxf>
      <font>
        <color rgb="FF9C0006"/>
      </font>
      <fill>
        <patternFill>
          <bgColor rgb="FFFFC7CE"/>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C00000"/>
      </font>
      <fill>
        <patternFill>
          <bgColor theme="5" tint="0.79998168889431442"/>
        </patternFill>
      </fill>
    </dxf>
    <dxf>
      <fill>
        <patternFill>
          <bgColor rgb="FFFF0000"/>
        </patternFill>
      </fill>
    </dxf>
    <dxf>
      <fill>
        <patternFill>
          <bgColor theme="6" tint="0.39994506668294322"/>
        </patternFill>
      </fill>
    </dxf>
    <dxf>
      <fill>
        <patternFill>
          <bgColor theme="5" tint="0.59996337778862885"/>
        </patternFill>
      </fill>
    </dxf>
    <dxf>
      <font>
        <color rgb="FF9C0006"/>
      </font>
      <fill>
        <patternFill>
          <bgColor rgb="FFFFC7CE"/>
        </patternFill>
      </fill>
    </dxf>
    <dxf>
      <font>
        <color rgb="FFFF0000"/>
      </font>
    </dxf>
    <dxf>
      <font>
        <color rgb="FF9C0006"/>
      </font>
      <fill>
        <patternFill>
          <bgColor rgb="FFFFC7CE"/>
        </patternFill>
      </fill>
    </dxf>
    <dxf>
      <font>
        <color rgb="FFC0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RTEMIS\Folder%20Redirection\Data%20--%20Office\Grant%20and%20Contract%20Admin\UA_Grants\__ACA-Orange%20County\__ACA-Cult.%20Tourism\FY22CT\__Requests\Enzian\Pay%202\ARTEMIS\Shared%20Folders\Data%20--%20Office\Grant%20and%20Contract%20Admin\UA_Grants\__ACA-Orange%20County-Fiscal%20Agent\__ACA-Cult.%20Tourism\FY16CT\FY16CT%20Application\FY16CT%20Forms\FY16-CT-Application-ALL-Forms-FINALv2.xlsx?ED1A1323" TargetMode="External"/><Relationship Id="rId1" Type="http://schemas.openxmlformats.org/officeDocument/2006/relationships/externalLinkPath" Target="file:///\\ED1A1323\FY16-CT-Application-ALL-Forms-FINAL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tabSelected="1" view="pageLayout" zoomScale="80" zoomScaleNormal="80" zoomScaleSheetLayoutView="100" zoomScalePageLayoutView="80" workbookViewId="0">
      <selection activeCell="B4" sqref="B4:F4"/>
    </sheetView>
  </sheetViews>
  <sheetFormatPr defaultRowHeight="14.3"/>
  <cols>
    <col min="1" max="1" width="23.75" customWidth="1"/>
    <col min="2" max="2" width="20.875" customWidth="1"/>
    <col min="3" max="3" width="2.75" customWidth="1"/>
    <col min="4" max="4" width="15.5" customWidth="1"/>
    <col min="5" max="5" width="1.5" customWidth="1"/>
    <col min="6" max="6" width="9.5" customWidth="1"/>
    <col min="7" max="7" width="2.5" customWidth="1"/>
    <col min="8" max="8" width="14" customWidth="1"/>
    <col min="9" max="9" width="2" customWidth="1"/>
    <col min="10" max="10" width="9" customWidth="1"/>
    <col min="11" max="11" width="2.5" customWidth="1"/>
    <col min="12" max="12" width="14.75" customWidth="1"/>
    <col min="13" max="13" width="9" customWidth="1"/>
    <col min="14" max="14" width="15.5" customWidth="1"/>
    <col min="15" max="15" width="1.125" customWidth="1"/>
    <col min="16" max="16" width="12.5" customWidth="1"/>
    <col min="17" max="18" width="9.125" hidden="1" customWidth="1"/>
    <col min="19" max="19" width="0.5" customWidth="1"/>
    <col min="20" max="20" width="1.75" customWidth="1"/>
    <col min="21" max="21" width="1.25" customWidth="1"/>
    <col min="22" max="22" width="16.875" customWidth="1"/>
    <col min="23" max="23" width="10.125" customWidth="1"/>
  </cols>
  <sheetData>
    <row r="1" spans="1:23">
      <c r="A1" s="276" t="s">
        <v>0</v>
      </c>
      <c r="B1" s="277"/>
      <c r="C1" s="277"/>
      <c r="D1" s="277"/>
      <c r="E1" s="277"/>
      <c r="F1" s="277"/>
      <c r="G1" s="277"/>
      <c r="H1" s="277"/>
      <c r="I1" s="277"/>
      <c r="J1" s="277"/>
      <c r="K1" s="277"/>
      <c r="L1" s="277"/>
      <c r="M1" s="277"/>
      <c r="N1" s="277"/>
      <c r="O1" s="277"/>
      <c r="P1" s="277"/>
      <c r="Q1" s="277"/>
      <c r="R1" s="277"/>
      <c r="S1" s="277"/>
      <c r="T1" s="277"/>
      <c r="U1" s="277"/>
      <c r="V1" s="177" t="s">
        <v>1</v>
      </c>
      <c r="W1" s="247" t="s">
        <v>2</v>
      </c>
    </row>
    <row r="2" spans="1:23" ht="32.299999999999997" customHeight="1">
      <c r="A2" s="277"/>
      <c r="B2" s="277"/>
      <c r="C2" s="277"/>
      <c r="D2" s="277"/>
      <c r="E2" s="277"/>
      <c r="F2" s="277"/>
      <c r="G2" s="277"/>
      <c r="H2" s="277"/>
      <c r="I2" s="277"/>
      <c r="J2" s="277"/>
      <c r="K2" s="277"/>
      <c r="L2" s="277"/>
      <c r="M2" s="277"/>
      <c r="N2" s="277"/>
      <c r="O2" s="277"/>
      <c r="P2" s="277"/>
      <c r="Q2" s="277"/>
      <c r="R2" s="277"/>
      <c r="S2" s="277"/>
      <c r="T2" s="277"/>
      <c r="U2" s="277"/>
      <c r="W2" s="247" t="s">
        <v>3</v>
      </c>
    </row>
    <row r="3" spans="1:23" ht="19.55" customHeight="1">
      <c r="A3" s="279"/>
      <c r="B3" s="279"/>
      <c r="C3" s="279"/>
      <c r="D3" s="279"/>
      <c r="E3" s="279"/>
      <c r="F3" s="279"/>
      <c r="G3" s="279"/>
      <c r="H3" s="279"/>
      <c r="I3" s="279"/>
      <c r="J3" s="279"/>
      <c r="K3" s="279"/>
      <c r="L3" s="279"/>
      <c r="M3" s="279"/>
      <c r="N3" s="279"/>
      <c r="O3" s="279"/>
      <c r="P3" s="279"/>
      <c r="V3" s="177" t="s">
        <v>4</v>
      </c>
      <c r="W3" s="247"/>
    </row>
    <row r="4" spans="1:23" ht="19.05">
      <c r="A4" s="1" t="s">
        <v>5</v>
      </c>
      <c r="B4" s="280"/>
      <c r="C4" s="280"/>
      <c r="D4" s="280"/>
      <c r="E4" s="280"/>
      <c r="F4" s="280"/>
      <c r="G4" s="2"/>
      <c r="H4" s="1" t="s">
        <v>6</v>
      </c>
      <c r="I4" s="1"/>
      <c r="J4" s="278"/>
      <c r="K4" s="278"/>
      <c r="L4" s="278"/>
      <c r="M4" s="278"/>
      <c r="N4" s="278"/>
      <c r="O4" s="278"/>
      <c r="P4" s="278"/>
      <c r="Q4" s="278"/>
      <c r="R4" s="278"/>
      <c r="S4" s="278"/>
      <c r="T4" s="278"/>
      <c r="U4" s="278"/>
      <c r="V4" s="278"/>
    </row>
    <row r="5" spans="1:23" ht="21.25" customHeight="1">
      <c r="B5" s="265" t="s">
        <v>7</v>
      </c>
      <c r="C5" s="5"/>
      <c r="D5" s="190"/>
      <c r="E5" s="178"/>
      <c r="F5" s="178"/>
      <c r="G5" s="2"/>
      <c r="H5" s="3"/>
      <c r="I5" s="3"/>
      <c r="J5" s="4"/>
    </row>
    <row r="6" spans="1:23" ht="15.65">
      <c r="A6" s="3"/>
      <c r="B6" s="6"/>
      <c r="C6" s="3"/>
      <c r="D6" s="3"/>
      <c r="E6" s="3"/>
      <c r="F6" s="3"/>
      <c r="G6" s="3"/>
      <c r="H6" s="3"/>
      <c r="I6" s="3"/>
      <c r="J6" s="3"/>
      <c r="K6" s="3"/>
      <c r="L6" s="3"/>
      <c r="M6" s="3"/>
      <c r="N6" s="3"/>
      <c r="O6" s="3"/>
      <c r="P6" s="3"/>
    </row>
    <row r="7" spans="1:23" ht="19.7" thickBot="1">
      <c r="A7" s="7" t="s">
        <v>8</v>
      </c>
      <c r="B7" s="3"/>
      <c r="C7" s="8"/>
      <c r="D7" s="283" t="s">
        <v>9</v>
      </c>
      <c r="E7" s="283"/>
      <c r="F7" s="283"/>
      <c r="G7" s="283"/>
      <c r="H7" s="283"/>
      <c r="I7" s="283"/>
      <c r="J7" s="283"/>
      <c r="K7" s="8"/>
      <c r="L7" s="257" t="s">
        <v>10</v>
      </c>
      <c r="M7" s="8"/>
      <c r="N7" s="284" t="s">
        <v>11</v>
      </c>
      <c r="O7" s="284"/>
      <c r="P7" s="284"/>
      <c r="V7" s="258" t="s">
        <v>12</v>
      </c>
    </row>
    <row r="8" spans="1:23" ht="16.3">
      <c r="A8" s="9"/>
      <c r="B8" s="10"/>
      <c r="C8" s="11"/>
      <c r="D8" s="289" t="s">
        <v>13</v>
      </c>
      <c r="E8" s="289"/>
      <c r="F8" s="289"/>
      <c r="G8" s="11"/>
      <c r="H8" s="12" t="s">
        <v>14</v>
      </c>
      <c r="I8" s="12"/>
      <c r="J8" s="12"/>
      <c r="K8" s="11"/>
      <c r="M8" s="11"/>
      <c r="N8" s="11"/>
      <c r="O8" s="11"/>
      <c r="P8" s="11"/>
    </row>
    <row r="9" spans="1:23" ht="19.05">
      <c r="A9" s="13" t="s">
        <v>15</v>
      </c>
      <c r="B9" s="13"/>
      <c r="C9" s="10"/>
      <c r="D9" s="124"/>
      <c r="E9" s="14"/>
      <c r="F9" s="15" t="e">
        <f>D9/$V$22</f>
        <v>#DIV/0!</v>
      </c>
      <c r="G9" s="16"/>
      <c r="H9" s="114"/>
      <c r="I9" s="16"/>
      <c r="J9" s="15" t="e">
        <f>H9/$V$22</f>
        <v>#DIV/0!</v>
      </c>
      <c r="K9" s="16"/>
      <c r="L9" s="24">
        <f>D9+H9</f>
        <v>0</v>
      </c>
      <c r="M9" s="185" t="e">
        <f>L9/$V$22</f>
        <v>#DIV/0!</v>
      </c>
      <c r="N9" s="114"/>
      <c r="O9" s="16"/>
      <c r="P9" s="15" t="e">
        <f>N9/$V$22</f>
        <v>#DIV/0!</v>
      </c>
      <c r="V9" s="195">
        <f>L9+N9</f>
        <v>0</v>
      </c>
      <c r="W9" s="197" t="e">
        <f>V9/$V$22</f>
        <v>#DIV/0!</v>
      </c>
    </row>
    <row r="10" spans="1:23" ht="19.05">
      <c r="A10" s="13" t="s">
        <v>16</v>
      </c>
      <c r="B10" s="13"/>
      <c r="C10" s="10"/>
      <c r="D10" s="124"/>
      <c r="E10" s="17"/>
      <c r="F10" s="15" t="e">
        <f t="shared" ref="F10:F18" si="0">D10/$V$22</f>
        <v>#DIV/0!</v>
      </c>
      <c r="G10" s="16"/>
      <c r="H10" s="115"/>
      <c r="I10" s="16"/>
      <c r="J10" s="15" t="e">
        <f t="shared" ref="J10:J19" si="1">H10/$V$22</f>
        <v>#DIV/0!</v>
      </c>
      <c r="K10" s="16"/>
      <c r="L10" s="24">
        <f t="shared" ref="L10:L19" si="2">D10+H10</f>
        <v>0</v>
      </c>
      <c r="M10" s="185" t="e">
        <f t="shared" ref="M10:M20" si="3">L10/$V$22</f>
        <v>#DIV/0!</v>
      </c>
      <c r="N10" s="115"/>
      <c r="O10" s="16"/>
      <c r="P10" s="15" t="e">
        <f>N10/$V$22</f>
        <v>#DIV/0!</v>
      </c>
      <c r="V10" s="195">
        <f t="shared" ref="V10:V18" si="4">L10+N10</f>
        <v>0</v>
      </c>
      <c r="W10" s="197" t="e">
        <f t="shared" ref="W10:W18" si="5">V10/$V$22</f>
        <v>#DIV/0!</v>
      </c>
    </row>
    <row r="11" spans="1:23" ht="19.05">
      <c r="A11" s="13" t="s">
        <v>17</v>
      </c>
      <c r="B11" s="13"/>
      <c r="C11" s="10"/>
      <c r="D11" s="124"/>
      <c r="E11" s="17"/>
      <c r="F11" s="15" t="e">
        <f t="shared" si="0"/>
        <v>#DIV/0!</v>
      </c>
      <c r="G11" s="16"/>
      <c r="H11" s="115"/>
      <c r="I11" s="16"/>
      <c r="J11" s="15" t="e">
        <f t="shared" si="1"/>
        <v>#DIV/0!</v>
      </c>
      <c r="K11" s="16"/>
      <c r="L11" s="24">
        <f t="shared" si="2"/>
        <v>0</v>
      </c>
      <c r="M11" s="185" t="e">
        <f t="shared" si="3"/>
        <v>#DIV/0!</v>
      </c>
      <c r="N11" s="115"/>
      <c r="O11" s="16"/>
      <c r="P11" s="15" t="e">
        <f>N11/$V$22</f>
        <v>#DIV/0!</v>
      </c>
      <c r="V11" s="195">
        <f t="shared" si="4"/>
        <v>0</v>
      </c>
      <c r="W11" s="197" t="e">
        <f t="shared" si="5"/>
        <v>#DIV/0!</v>
      </c>
    </row>
    <row r="12" spans="1:23" ht="19.05">
      <c r="A12" s="13" t="s">
        <v>18</v>
      </c>
      <c r="B12" s="13"/>
      <c r="C12" s="10"/>
      <c r="D12" s="124"/>
      <c r="E12" s="17"/>
      <c r="F12" s="15" t="e">
        <f t="shared" si="0"/>
        <v>#DIV/0!</v>
      </c>
      <c r="G12" s="16"/>
      <c r="H12" s="115"/>
      <c r="I12" s="16"/>
      <c r="J12" s="15" t="e">
        <f t="shared" si="1"/>
        <v>#DIV/0!</v>
      </c>
      <c r="K12" s="16"/>
      <c r="L12" s="24">
        <f t="shared" si="2"/>
        <v>0</v>
      </c>
      <c r="M12" s="185" t="e">
        <f t="shared" si="3"/>
        <v>#DIV/0!</v>
      </c>
      <c r="N12" s="115"/>
      <c r="O12" s="16"/>
      <c r="P12" s="15" t="e">
        <f>N12/$V$22</f>
        <v>#DIV/0!</v>
      </c>
      <c r="V12" s="195">
        <f t="shared" si="4"/>
        <v>0</v>
      </c>
      <c r="W12" s="197" t="e">
        <f t="shared" si="5"/>
        <v>#DIV/0!</v>
      </c>
    </row>
    <row r="13" spans="1:23" ht="19.05">
      <c r="A13" s="13" t="s">
        <v>19</v>
      </c>
      <c r="B13" s="13"/>
      <c r="C13" s="10"/>
      <c r="D13" s="124"/>
      <c r="E13" s="17"/>
      <c r="F13" s="15" t="e">
        <f t="shared" si="0"/>
        <v>#DIV/0!</v>
      </c>
      <c r="G13" s="16"/>
      <c r="H13" s="115"/>
      <c r="I13" s="16"/>
      <c r="J13" s="15" t="e">
        <f t="shared" si="1"/>
        <v>#DIV/0!</v>
      </c>
      <c r="K13" s="16"/>
      <c r="L13" s="24">
        <f t="shared" si="2"/>
        <v>0</v>
      </c>
      <c r="M13" s="185" t="e">
        <f t="shared" si="3"/>
        <v>#DIV/0!</v>
      </c>
      <c r="N13" s="115"/>
      <c r="O13" s="16"/>
      <c r="P13" s="15" t="e">
        <f t="shared" ref="P13:P18" si="6">N13/$V$22</f>
        <v>#DIV/0!</v>
      </c>
      <c r="V13" s="195">
        <f t="shared" si="4"/>
        <v>0</v>
      </c>
      <c r="W13" s="197" t="e">
        <f t="shared" si="5"/>
        <v>#DIV/0!</v>
      </c>
    </row>
    <row r="14" spans="1:23" ht="19.05">
      <c r="A14" s="275" t="s">
        <v>20</v>
      </c>
      <c r="B14" s="275"/>
      <c r="C14" s="10"/>
      <c r="D14" s="124"/>
      <c r="E14" s="17"/>
      <c r="F14" s="15" t="e">
        <f t="shared" si="0"/>
        <v>#DIV/0!</v>
      </c>
      <c r="G14" s="16"/>
      <c r="H14" s="115"/>
      <c r="I14" s="16"/>
      <c r="J14" s="15" t="e">
        <f t="shared" si="1"/>
        <v>#DIV/0!</v>
      </c>
      <c r="K14" s="16"/>
      <c r="L14" s="24">
        <f t="shared" si="2"/>
        <v>0</v>
      </c>
      <c r="M14" s="185" t="e">
        <f t="shared" si="3"/>
        <v>#DIV/0!</v>
      </c>
      <c r="N14" s="115"/>
      <c r="O14" s="16"/>
      <c r="P14" s="15" t="e">
        <f t="shared" si="6"/>
        <v>#DIV/0!</v>
      </c>
      <c r="V14" s="195">
        <f t="shared" si="4"/>
        <v>0</v>
      </c>
      <c r="W14" s="197" t="e">
        <f t="shared" si="5"/>
        <v>#DIV/0!</v>
      </c>
    </row>
    <row r="15" spans="1:23" ht="19.05">
      <c r="A15" s="275" t="s">
        <v>21</v>
      </c>
      <c r="B15" s="275"/>
      <c r="C15" s="10"/>
      <c r="D15" s="124"/>
      <c r="E15" s="17"/>
      <c r="F15" s="15" t="e">
        <f t="shared" si="0"/>
        <v>#DIV/0!</v>
      </c>
      <c r="G15" s="16"/>
      <c r="H15" s="115"/>
      <c r="I15" s="16"/>
      <c r="J15" s="15" t="e">
        <f t="shared" si="1"/>
        <v>#DIV/0!</v>
      </c>
      <c r="K15" s="16"/>
      <c r="L15" s="24">
        <f t="shared" si="2"/>
        <v>0</v>
      </c>
      <c r="M15" s="185" t="e">
        <f t="shared" si="3"/>
        <v>#DIV/0!</v>
      </c>
      <c r="N15" s="115"/>
      <c r="O15" s="16"/>
      <c r="P15" s="15" t="e">
        <f t="shared" si="6"/>
        <v>#DIV/0!</v>
      </c>
      <c r="V15" s="195">
        <f t="shared" si="4"/>
        <v>0</v>
      </c>
      <c r="W15" s="197" t="e">
        <f t="shared" si="5"/>
        <v>#DIV/0!</v>
      </c>
    </row>
    <row r="16" spans="1:23" ht="19.05">
      <c r="A16" s="275" t="s">
        <v>22</v>
      </c>
      <c r="B16" s="275"/>
      <c r="C16" s="10"/>
      <c r="D16" s="124"/>
      <c r="E16" s="17"/>
      <c r="F16" s="15" t="e">
        <f t="shared" si="0"/>
        <v>#DIV/0!</v>
      </c>
      <c r="G16" s="16"/>
      <c r="H16" s="115"/>
      <c r="I16" s="16"/>
      <c r="J16" s="15" t="e">
        <f t="shared" si="1"/>
        <v>#DIV/0!</v>
      </c>
      <c r="K16" s="16"/>
      <c r="L16" s="24">
        <f t="shared" si="2"/>
        <v>0</v>
      </c>
      <c r="M16" s="185" t="e">
        <f t="shared" si="3"/>
        <v>#DIV/0!</v>
      </c>
      <c r="N16" s="115"/>
      <c r="O16" s="16"/>
      <c r="P16" s="15" t="e">
        <f t="shared" si="6"/>
        <v>#DIV/0!</v>
      </c>
      <c r="V16" s="195">
        <f t="shared" si="4"/>
        <v>0</v>
      </c>
      <c r="W16" s="197" t="e">
        <f t="shared" si="5"/>
        <v>#DIV/0!</v>
      </c>
    </row>
    <row r="17" spans="1:23" ht="19.05">
      <c r="A17" s="13" t="s">
        <v>23</v>
      </c>
      <c r="B17" s="13"/>
      <c r="C17" s="10"/>
      <c r="D17" s="124"/>
      <c r="E17" s="17"/>
      <c r="F17" s="15" t="e">
        <f t="shared" si="0"/>
        <v>#DIV/0!</v>
      </c>
      <c r="G17" s="16"/>
      <c r="H17" s="115"/>
      <c r="I17" s="16"/>
      <c r="J17" s="15" t="e">
        <f t="shared" si="1"/>
        <v>#DIV/0!</v>
      </c>
      <c r="K17" s="16"/>
      <c r="L17" s="24">
        <f t="shared" si="2"/>
        <v>0</v>
      </c>
      <c r="M17" s="185" t="e">
        <f t="shared" si="3"/>
        <v>#DIV/0!</v>
      </c>
      <c r="N17" s="115"/>
      <c r="O17" s="16"/>
      <c r="P17" s="15" t="e">
        <f t="shared" si="6"/>
        <v>#DIV/0!</v>
      </c>
      <c r="V17" s="195">
        <f t="shared" si="4"/>
        <v>0</v>
      </c>
      <c r="W17" s="197" t="e">
        <f t="shared" si="5"/>
        <v>#DIV/0!</v>
      </c>
    </row>
    <row r="18" spans="1:23" ht="19.05">
      <c r="A18" s="275" t="s">
        <v>24</v>
      </c>
      <c r="B18" s="275"/>
      <c r="C18" s="10"/>
      <c r="D18" s="124"/>
      <c r="E18" s="17"/>
      <c r="F18" s="15" t="e">
        <f t="shared" si="0"/>
        <v>#DIV/0!</v>
      </c>
      <c r="G18" s="16"/>
      <c r="H18" s="115"/>
      <c r="I18" s="16"/>
      <c r="J18" s="15" t="e">
        <f t="shared" si="1"/>
        <v>#DIV/0!</v>
      </c>
      <c r="K18" s="16"/>
      <c r="L18" s="24">
        <f t="shared" si="2"/>
        <v>0</v>
      </c>
      <c r="M18" s="185" t="e">
        <f t="shared" si="3"/>
        <v>#DIV/0!</v>
      </c>
      <c r="N18" s="115"/>
      <c r="O18" s="16"/>
      <c r="P18" s="15" t="e">
        <f t="shared" si="6"/>
        <v>#DIV/0!</v>
      </c>
      <c r="V18" s="196">
        <f t="shared" si="4"/>
        <v>0</v>
      </c>
      <c r="W18" s="197" t="e">
        <f t="shared" si="5"/>
        <v>#DIV/0!</v>
      </c>
    </row>
    <row r="19" spans="1:23" ht="19.7" thickBot="1">
      <c r="A19" s="275" t="s">
        <v>25</v>
      </c>
      <c r="B19" s="275"/>
      <c r="C19" s="18"/>
      <c r="D19" s="19">
        <f>SUM(D9:D18)</f>
        <v>0</v>
      </c>
      <c r="E19" s="20"/>
      <c r="F19" s="21" t="e">
        <f>D19/V22</f>
        <v>#DIV/0!</v>
      </c>
      <c r="G19" s="22"/>
      <c r="H19" s="23">
        <f>SUM(H9:H18)</f>
        <v>0</v>
      </c>
      <c r="I19" s="16"/>
      <c r="J19" s="15" t="e">
        <f t="shared" si="1"/>
        <v>#DIV/0!</v>
      </c>
      <c r="K19" s="16"/>
      <c r="L19" s="24">
        <f t="shared" si="2"/>
        <v>0</v>
      </c>
      <c r="M19" s="185" t="e">
        <f t="shared" si="3"/>
        <v>#DIV/0!</v>
      </c>
      <c r="N19" s="24"/>
      <c r="O19" s="16"/>
      <c r="P19" s="25"/>
      <c r="V19" s="195">
        <f>SUM(V9:V18)</f>
        <v>0</v>
      </c>
      <c r="W19" s="197" t="e">
        <f>SUM(W9:W18)</f>
        <v>#DIV/0!</v>
      </c>
    </row>
    <row r="20" spans="1:23" ht="23.1" thickTop="1" thickBot="1">
      <c r="A20" s="13" t="s">
        <v>26</v>
      </c>
      <c r="B20" s="26"/>
      <c r="C20" s="10"/>
      <c r="D20" s="112" t="s">
        <v>27</v>
      </c>
      <c r="E20" s="16"/>
      <c r="F20" s="10"/>
      <c r="G20" s="16"/>
      <c r="H20" s="121"/>
      <c r="I20" s="16"/>
      <c r="J20" s="134"/>
      <c r="K20" s="16" t="s">
        <v>28</v>
      </c>
      <c r="L20" s="122">
        <f>D19+H19</f>
        <v>0</v>
      </c>
      <c r="M20" s="185" t="e">
        <f t="shared" si="3"/>
        <v>#DIV/0!</v>
      </c>
      <c r="N20" s="27"/>
      <c r="O20" s="16"/>
      <c r="P20" s="28"/>
      <c r="V20" s="113"/>
      <c r="W20" s="198" t="s">
        <v>29</v>
      </c>
    </row>
    <row r="21" spans="1:23" ht="19.7" thickBot="1">
      <c r="A21" s="13" t="s">
        <v>30</v>
      </c>
      <c r="B21" s="26"/>
      <c r="C21" s="10"/>
      <c r="D21" s="29" t="s">
        <v>31</v>
      </c>
      <c r="E21" s="16"/>
      <c r="F21" s="30"/>
      <c r="G21" s="16"/>
      <c r="H21" s="29"/>
      <c r="I21" s="16"/>
      <c r="J21" s="134"/>
      <c r="K21" s="16"/>
      <c r="L21" s="24"/>
      <c r="M21" s="220" t="s">
        <v>32</v>
      </c>
      <c r="N21" s="122">
        <f>SUM(N9:N18)</f>
        <v>0</v>
      </c>
      <c r="O21" s="16"/>
      <c r="P21" s="134" t="e">
        <f>N21/V22</f>
        <v>#DIV/0!</v>
      </c>
      <c r="V21" s="113"/>
    </row>
    <row r="22" spans="1:23" ht="19.7" thickBot="1">
      <c r="A22" s="31" t="s">
        <v>33</v>
      </c>
      <c r="B22" s="26"/>
      <c r="C22" s="32"/>
      <c r="D22" s="33"/>
      <c r="E22" s="34"/>
      <c r="F22" s="35"/>
      <c r="G22" s="16"/>
      <c r="I22" s="34"/>
      <c r="K22" s="16"/>
      <c r="L22" s="33"/>
      <c r="M22" s="16"/>
      <c r="N22" s="37"/>
      <c r="O22" s="16"/>
      <c r="P22" s="199"/>
      <c r="T22" t="s">
        <v>34</v>
      </c>
      <c r="V22" s="194">
        <f>L20+N21</f>
        <v>0</v>
      </c>
      <c r="W22" s="193" t="e">
        <f>SUM(M20+P21)</f>
        <v>#DIV/0!</v>
      </c>
    </row>
    <row r="23" spans="1:23" ht="17.350000000000001" customHeight="1">
      <c r="A23" s="26"/>
      <c r="B23" s="38"/>
      <c r="C23" s="16"/>
      <c r="D23" s="16"/>
      <c r="E23" s="16"/>
      <c r="F23" s="16"/>
      <c r="G23" s="16"/>
      <c r="H23" s="16"/>
      <c r="I23" s="16"/>
      <c r="J23" s="16"/>
      <c r="K23" s="16"/>
      <c r="L23" s="16"/>
      <c r="M23" s="16"/>
      <c r="N23" s="16"/>
      <c r="O23" s="16"/>
      <c r="P23" s="16"/>
      <c r="U23" s="127"/>
      <c r="V23" s="127"/>
      <c r="W23" s="192"/>
    </row>
    <row r="24" spans="1:23" ht="19.05">
      <c r="A24" s="39" t="s">
        <v>35</v>
      </c>
      <c r="B24" s="26"/>
      <c r="C24" s="285" t="s">
        <v>36</v>
      </c>
      <c r="D24" s="285"/>
      <c r="E24" s="285"/>
      <c r="F24" s="285"/>
      <c r="G24" s="285"/>
      <c r="H24" s="285"/>
      <c r="I24" s="285"/>
      <c r="J24" s="285"/>
      <c r="K24" s="285"/>
      <c r="L24" s="285"/>
      <c r="M24" s="285"/>
      <c r="N24" s="285"/>
      <c r="O24" s="286"/>
      <c r="P24" s="286"/>
      <c r="W24" s="192"/>
    </row>
    <row r="25" spans="1:23" ht="12.25" customHeight="1">
      <c r="E25" s="10"/>
      <c r="F25" s="10"/>
      <c r="G25" s="34"/>
      <c r="L25" s="266"/>
      <c r="M25" s="266"/>
      <c r="N25" s="287" t="s">
        <v>37</v>
      </c>
      <c r="O25" s="287"/>
      <c r="P25" s="287"/>
    </row>
    <row r="26" spans="1:23" ht="19.05">
      <c r="B26" s="26"/>
      <c r="C26" s="16"/>
      <c r="D26" s="16"/>
      <c r="E26" s="16"/>
      <c r="F26" s="16"/>
      <c r="G26" s="40"/>
      <c r="H26" s="16"/>
      <c r="I26" s="16"/>
      <c r="J26" s="16"/>
      <c r="L26" s="186" t="s">
        <v>38</v>
      </c>
      <c r="M26" s="41" t="s">
        <v>39</v>
      </c>
      <c r="N26" s="116"/>
      <c r="O26" s="16"/>
      <c r="P26" s="42" t="e">
        <f>N26/$H$42</f>
        <v>#DIV/0!</v>
      </c>
    </row>
    <row r="27" spans="1:23" ht="19.05">
      <c r="B27" s="26"/>
      <c r="C27" s="16"/>
      <c r="D27" s="16"/>
      <c r="E27" s="16"/>
      <c r="F27" s="16"/>
      <c r="G27" s="40"/>
      <c r="H27" s="16"/>
      <c r="I27" s="16"/>
      <c r="J27" s="16"/>
      <c r="L27" s="186" t="s">
        <v>40</v>
      </c>
      <c r="M27" s="41" t="s">
        <v>41</v>
      </c>
      <c r="N27" s="116"/>
      <c r="O27" s="16"/>
      <c r="P27" s="42" t="e">
        <f>N27/$H$42</f>
        <v>#DIV/0!</v>
      </c>
    </row>
    <row r="28" spans="1:23" ht="19.05">
      <c r="B28" s="26"/>
      <c r="C28" s="16"/>
      <c r="D28" s="16"/>
      <c r="E28" s="16"/>
      <c r="F28" s="16"/>
      <c r="G28" s="40"/>
      <c r="H28" s="16"/>
      <c r="I28" s="16"/>
      <c r="J28" s="16"/>
      <c r="L28" s="186" t="s">
        <v>42</v>
      </c>
      <c r="M28" s="41" t="s">
        <v>43</v>
      </c>
      <c r="N28" s="116"/>
      <c r="O28" s="16"/>
      <c r="P28" s="42" t="e">
        <f>N28/$H$42</f>
        <v>#DIV/0!</v>
      </c>
    </row>
    <row r="29" spans="1:23" ht="19.05">
      <c r="A29" s="287" t="s">
        <v>44</v>
      </c>
      <c r="B29" s="287"/>
      <c r="C29" s="287"/>
      <c r="D29" s="287"/>
      <c r="E29" s="16"/>
      <c r="F29" s="16"/>
      <c r="G29" s="40"/>
      <c r="H29" s="60"/>
      <c r="I29" s="60"/>
      <c r="J29" s="60"/>
      <c r="K29" s="187"/>
      <c r="L29" s="188" t="s">
        <v>45</v>
      </c>
      <c r="M29" s="187"/>
      <c r="N29" s="189">
        <f>SUM(N26:N28)</f>
        <v>0</v>
      </c>
      <c r="O29" s="16"/>
      <c r="P29" s="42" t="e">
        <f>N29/$H$42</f>
        <v>#DIV/0!</v>
      </c>
    </row>
    <row r="30" spans="1:23" ht="19.05">
      <c r="A30" s="13" t="s">
        <v>46</v>
      </c>
      <c r="B30" s="26"/>
      <c r="C30" s="10"/>
      <c r="D30" s="43"/>
      <c r="E30" s="16"/>
      <c r="F30" s="44"/>
      <c r="G30" s="45" t="s">
        <v>47</v>
      </c>
      <c r="H30" s="117"/>
      <c r="I30" s="16"/>
      <c r="J30" s="42" t="e">
        <f t="shared" ref="J30:J40" si="7">H30/$H$42</f>
        <v>#DIV/0!</v>
      </c>
      <c r="K30" s="16"/>
      <c r="L30" s="16"/>
      <c r="M30" s="16"/>
      <c r="N30" s="3"/>
      <c r="O30" s="3"/>
      <c r="P30" s="3"/>
    </row>
    <row r="31" spans="1:23" ht="19.05">
      <c r="A31" s="13" t="s">
        <v>48</v>
      </c>
      <c r="B31" s="26"/>
      <c r="C31" s="10"/>
      <c r="D31" s="43"/>
      <c r="E31" s="16"/>
      <c r="F31" s="44"/>
      <c r="G31" s="45" t="s">
        <v>49</v>
      </c>
      <c r="H31" s="118"/>
      <c r="I31" s="16"/>
      <c r="J31" s="42" t="e">
        <f t="shared" si="7"/>
        <v>#DIV/0!</v>
      </c>
      <c r="K31" s="16"/>
      <c r="L31" s="16"/>
      <c r="M31" s="16"/>
      <c r="N31" s="16"/>
      <c r="O31" s="16"/>
      <c r="P31" s="16"/>
    </row>
    <row r="32" spans="1:23" ht="19.05">
      <c r="A32" s="13" t="s">
        <v>50</v>
      </c>
      <c r="B32" s="26"/>
      <c r="C32" s="10"/>
      <c r="D32" s="43"/>
      <c r="E32" s="16"/>
      <c r="F32" s="44"/>
      <c r="G32" s="45" t="s">
        <v>51</v>
      </c>
      <c r="H32" s="118"/>
      <c r="I32" s="16"/>
      <c r="J32" s="42" t="e">
        <f t="shared" si="7"/>
        <v>#DIV/0!</v>
      </c>
      <c r="K32" s="16"/>
      <c r="L32" s="16"/>
      <c r="M32" s="16"/>
      <c r="N32" s="16"/>
      <c r="O32" s="16"/>
      <c r="P32" s="16"/>
    </row>
    <row r="33" spans="1:22" ht="19.05">
      <c r="A33" s="13" t="s">
        <v>52</v>
      </c>
      <c r="B33" s="26"/>
      <c r="C33" s="10"/>
      <c r="D33" s="43"/>
      <c r="E33" s="16"/>
      <c r="F33" s="44"/>
      <c r="G33" s="45" t="s">
        <v>53</v>
      </c>
      <c r="H33" s="118"/>
      <c r="I33" s="16"/>
      <c r="J33" s="42" t="e">
        <f t="shared" si="7"/>
        <v>#DIV/0!</v>
      </c>
      <c r="K33" s="16"/>
      <c r="L33" s="16"/>
      <c r="M33" s="16"/>
      <c r="N33" s="16"/>
      <c r="O33" s="16"/>
      <c r="P33" s="16"/>
    </row>
    <row r="34" spans="1:22" ht="19.05">
      <c r="A34" s="13" t="s">
        <v>54</v>
      </c>
      <c r="B34" s="26"/>
      <c r="C34" s="10"/>
      <c r="D34" s="43"/>
      <c r="E34" s="16"/>
      <c r="F34" s="44"/>
      <c r="G34" s="45" t="s">
        <v>55</v>
      </c>
      <c r="H34" s="118"/>
      <c r="I34" s="16"/>
      <c r="J34" s="42" t="e">
        <f t="shared" si="7"/>
        <v>#DIV/0!</v>
      </c>
      <c r="K34" s="16"/>
      <c r="L34" s="16"/>
      <c r="M34" s="16"/>
      <c r="N34" s="16"/>
      <c r="O34" s="16"/>
      <c r="P34" s="16"/>
    </row>
    <row r="35" spans="1:22" ht="19.05">
      <c r="A35" s="13" t="s">
        <v>56</v>
      </c>
      <c r="B35" s="26"/>
      <c r="C35" s="10"/>
      <c r="D35" s="43"/>
      <c r="E35" s="16"/>
      <c r="F35" s="44"/>
      <c r="G35" s="45" t="s">
        <v>57</v>
      </c>
      <c r="H35" s="118"/>
      <c r="I35" s="16"/>
      <c r="J35" s="42" t="e">
        <f t="shared" si="7"/>
        <v>#DIV/0!</v>
      </c>
      <c r="K35" s="16"/>
      <c r="L35" s="16"/>
      <c r="M35" s="16"/>
      <c r="N35" s="16"/>
      <c r="O35" s="16"/>
      <c r="P35" s="16"/>
    </row>
    <row r="36" spans="1:22" ht="19.05">
      <c r="A36" s="13" t="s">
        <v>58</v>
      </c>
      <c r="B36" s="26"/>
      <c r="C36" s="10"/>
      <c r="D36" s="43"/>
      <c r="E36" s="16"/>
      <c r="F36" s="44"/>
      <c r="G36" s="45" t="s">
        <v>59</v>
      </c>
      <c r="H36" s="118"/>
      <c r="I36" s="16"/>
      <c r="J36" s="42" t="e">
        <f t="shared" si="7"/>
        <v>#DIV/0!</v>
      </c>
      <c r="K36" s="16"/>
      <c r="L36" s="16"/>
      <c r="M36" s="16"/>
      <c r="N36" s="16"/>
      <c r="O36" s="16"/>
      <c r="P36" s="16"/>
    </row>
    <row r="37" spans="1:22" ht="19.05">
      <c r="A37" s="13" t="s">
        <v>60</v>
      </c>
      <c r="B37" s="26"/>
      <c r="C37" s="10"/>
      <c r="D37" s="43"/>
      <c r="E37" s="16"/>
      <c r="F37" s="44"/>
      <c r="G37" s="45" t="s">
        <v>61</v>
      </c>
      <c r="H37" s="118"/>
      <c r="I37" s="16"/>
      <c r="J37" s="42" t="e">
        <f t="shared" si="7"/>
        <v>#DIV/0!</v>
      </c>
      <c r="K37" s="16"/>
      <c r="L37" s="16" t="s">
        <v>62</v>
      </c>
      <c r="M37" s="16"/>
      <c r="N37" s="16"/>
    </row>
    <row r="38" spans="1:22" ht="24.65" customHeight="1" thickBot="1">
      <c r="A38" s="13" t="s">
        <v>63</v>
      </c>
      <c r="B38" s="26"/>
      <c r="C38" s="9"/>
      <c r="D38" s="43"/>
      <c r="E38" s="16"/>
      <c r="F38" s="248" t="str">
        <f>IF(D5&gt;86000,"Must equal grant or more (1:1 CASH match)","")</f>
        <v/>
      </c>
      <c r="G38" s="16" t="s">
        <v>64</v>
      </c>
      <c r="H38" s="46">
        <f>SUM(H30:H37)</f>
        <v>0</v>
      </c>
      <c r="I38" s="16"/>
      <c r="J38" s="42" t="e">
        <f t="shared" si="7"/>
        <v>#DIV/0!</v>
      </c>
      <c r="K38" s="16"/>
      <c r="L38" s="47" t="s">
        <v>65</v>
      </c>
      <c r="M38" s="48"/>
      <c r="N38" s="123">
        <f>IF(D5&gt;77000,D5,IF(D5&gt;42000,D5*0.75,IF(D5&lt;42001,D5/2)))</f>
        <v>0</v>
      </c>
    </row>
    <row r="39" spans="1:22" ht="35" customHeight="1" thickTop="1" thickBot="1">
      <c r="A39" s="26" t="s">
        <v>66</v>
      </c>
      <c r="B39" s="26"/>
      <c r="C39" s="16"/>
      <c r="D39" s="27"/>
      <c r="E39" s="16"/>
      <c r="F39" s="44"/>
      <c r="G39" s="16" t="s">
        <v>67</v>
      </c>
      <c r="H39" s="126">
        <f>N21</f>
        <v>0</v>
      </c>
      <c r="I39" s="16"/>
      <c r="J39" s="28" t="e">
        <f t="shared" si="7"/>
        <v>#DIV/0!</v>
      </c>
      <c r="K39" s="16"/>
      <c r="L39" s="254" t="s">
        <v>68</v>
      </c>
      <c r="M39" s="255"/>
      <c r="N39" s="256">
        <f>IF(D5&gt;77000,"0",IF(D5&gt;42000,D5*0.25,IF(D5&lt;42001,D5/2)))</f>
        <v>0</v>
      </c>
      <c r="P39" s="260" t="s">
        <v>69</v>
      </c>
    </row>
    <row r="40" spans="1:22" ht="19.7" thickBot="1">
      <c r="A40" s="26" t="s">
        <v>70</v>
      </c>
      <c r="B40" s="26"/>
      <c r="C40" s="16"/>
      <c r="D40" s="43"/>
      <c r="E40" s="49"/>
      <c r="F40" s="44"/>
      <c r="G40" s="16" t="s">
        <v>71</v>
      </c>
      <c r="H40" s="50">
        <f>SUM(N29+H38+H39)</f>
        <v>0</v>
      </c>
      <c r="I40" s="51"/>
      <c r="J40" s="52" t="e">
        <f t="shared" si="7"/>
        <v>#DIV/0!</v>
      </c>
      <c r="K40" s="16"/>
      <c r="L40" s="16"/>
      <c r="M40" s="16"/>
      <c r="N40" s="10"/>
      <c r="O40" s="10"/>
      <c r="P40" s="250"/>
    </row>
    <row r="41" spans="1:22" ht="21.75" customHeight="1" thickBot="1">
      <c r="A41" s="288" t="s">
        <v>72</v>
      </c>
      <c r="B41" s="288"/>
      <c r="C41" s="53" t="s">
        <v>73</v>
      </c>
      <c r="D41" s="125"/>
      <c r="E41" s="27"/>
      <c r="F41" s="28" t="e">
        <f>D41/$H$42</f>
        <v>#DIV/0!</v>
      </c>
      <c r="G41" s="16"/>
      <c r="H41" s="27"/>
      <c r="I41" s="16"/>
      <c r="J41" s="28"/>
      <c r="K41" s="16"/>
      <c r="L41" s="16"/>
      <c r="M41" s="16"/>
      <c r="N41" s="251"/>
      <c r="O41" s="252"/>
      <c r="P41" s="253"/>
      <c r="V41" s="249"/>
    </row>
    <row r="42" spans="1:22" ht="22.6" customHeight="1" thickBot="1">
      <c r="A42" s="31" t="s">
        <v>74</v>
      </c>
      <c r="C42" s="191"/>
      <c r="D42" s="274" t="s">
        <v>75</v>
      </c>
      <c r="E42" s="274"/>
      <c r="F42" s="274"/>
      <c r="G42" s="16"/>
      <c r="H42" s="137">
        <f>H40+D41</f>
        <v>0</v>
      </c>
      <c r="I42" s="36"/>
      <c r="J42" s="55" t="e">
        <f>J40+F41</f>
        <v>#DIV/0!</v>
      </c>
      <c r="K42" s="16"/>
      <c r="L42" s="16"/>
      <c r="M42" s="16"/>
      <c r="N42" s="10"/>
      <c r="O42" s="10"/>
      <c r="P42" s="10"/>
    </row>
    <row r="43" spans="1:22" ht="19.7" thickBot="1">
      <c r="A43" s="31" t="s">
        <v>76</v>
      </c>
      <c r="B43" s="26"/>
      <c r="C43" s="34"/>
      <c r="D43" s="135"/>
      <c r="E43" s="34"/>
      <c r="F43" s="54"/>
      <c r="G43" s="16"/>
      <c r="H43" s="138">
        <f>H42-V22</f>
        <v>0</v>
      </c>
      <c r="I43" s="34"/>
      <c r="J43" s="139" t="e">
        <f>H43/H42</f>
        <v>#DIV/0!</v>
      </c>
      <c r="K43" s="16"/>
      <c r="L43" s="16"/>
      <c r="M43" s="16"/>
      <c r="N43" s="10"/>
      <c r="O43" s="10"/>
      <c r="P43" s="10"/>
    </row>
    <row r="44" spans="1:22" ht="9.6999999999999993" customHeight="1" thickTop="1">
      <c r="A44" s="282"/>
      <c r="B44" s="282"/>
      <c r="C44" s="282"/>
      <c r="D44" s="282"/>
      <c r="E44" s="282"/>
      <c r="F44" s="282"/>
      <c r="G44" s="282"/>
      <c r="H44" s="282"/>
      <c r="I44" s="282"/>
      <c r="J44" s="282"/>
      <c r="K44" s="282"/>
      <c r="L44" s="282"/>
      <c r="M44" s="282"/>
      <c r="N44" s="282"/>
      <c r="O44" s="282"/>
      <c r="P44" s="282"/>
      <c r="Q44" s="282"/>
      <c r="R44" s="282"/>
      <c r="S44" s="282"/>
      <c r="T44" s="282"/>
      <c r="U44" s="282"/>
      <c r="V44" s="282"/>
    </row>
    <row r="45" spans="1:22" ht="29.25" customHeight="1">
      <c r="A45" s="281" t="s">
        <v>77</v>
      </c>
      <c r="B45" s="281"/>
      <c r="C45" s="281"/>
      <c r="D45" s="281"/>
      <c r="E45" s="281"/>
      <c r="F45" s="281"/>
      <c r="G45" s="281"/>
      <c r="H45" s="281"/>
      <c r="I45" s="281"/>
      <c r="J45" s="281"/>
      <c r="K45" s="281"/>
      <c r="L45" s="281"/>
      <c r="M45" s="281"/>
      <c r="N45" s="281"/>
      <c r="O45" s="281"/>
      <c r="P45" s="281"/>
      <c r="Q45" s="56"/>
    </row>
  </sheetData>
  <mergeCells count="19">
    <mergeCell ref="A45:P45"/>
    <mergeCell ref="A44:V44"/>
    <mergeCell ref="D7:J7"/>
    <mergeCell ref="N7:P7"/>
    <mergeCell ref="A19:B19"/>
    <mergeCell ref="C24:P24"/>
    <mergeCell ref="A29:D29"/>
    <mergeCell ref="N25:P25"/>
    <mergeCell ref="A41:B41"/>
    <mergeCell ref="D8:F8"/>
    <mergeCell ref="A14:B14"/>
    <mergeCell ref="A15:B15"/>
    <mergeCell ref="D42:F42"/>
    <mergeCell ref="A16:B16"/>
    <mergeCell ref="A18:B18"/>
    <mergeCell ref="A1:U2"/>
    <mergeCell ref="J4:V4"/>
    <mergeCell ref="A3:P3"/>
    <mergeCell ref="B4:F4"/>
  </mergeCells>
  <conditionalFormatting sqref="D19">
    <cfRule type="cellIs" dxfId="12" priority="9" stopIfTrue="1" operator="notEqual">
      <formula>$D$5</formula>
    </cfRule>
  </conditionalFormatting>
  <conditionalFormatting sqref="D41">
    <cfRule type="cellIs" dxfId="11" priority="8" stopIfTrue="1" operator="greaterThan">
      <formula>$V$22/2</formula>
    </cfRule>
  </conditionalFormatting>
  <conditionalFormatting sqref="F37">
    <cfRule type="expression" dxfId="10" priority="1">
      <formula>"if $D$5&gt;86001,""Must show 1:1 cash match total"","""""</formula>
    </cfRule>
  </conditionalFormatting>
  <conditionalFormatting sqref="H38">
    <cfRule type="expression" dxfId="9" priority="5" stopIfTrue="1">
      <formula>"If(N5&lt;149.99),H38=N5,If(N5&gt;75000&lt;150000),H38&lt;75000*.75),if(n5&lt;40000,h38&gt;n5*.50)"</formula>
    </cfRule>
  </conditionalFormatting>
  <conditionalFormatting sqref="H43">
    <cfRule type="cellIs" dxfId="8" priority="3" operator="lessThan">
      <formula>0</formula>
    </cfRule>
    <cfRule type="cellIs" dxfId="7" priority="4" operator="greaterThan">
      <formula>0</formula>
    </cfRule>
  </conditionalFormatting>
  <conditionalFormatting sqref="V22">
    <cfRule type="cellIs" dxfId="6" priority="2" operator="notEqual">
      <formula>$V$19</formula>
    </cfRule>
  </conditionalFormatting>
  <pageMargins left="0.7" right="0.66" top="0.59" bottom="0.34" header="0.28000000000000003" footer="0.17"/>
  <pageSetup scale="60" orientation="landscape" r:id="rId1"/>
  <headerFooter>
    <oddHeader>&amp;L&amp;"-,Bold"&amp;16 2023-24 Cultural Tourism Funding - Report&amp;R&amp;"-,Bold"&amp;16 PROJECT BUDGET FINANCIAL SUMMARY-Form A-for Pay 2 or FINAL</oddHeader>
    <oddFooter>&amp;L&amp;"-,Bold"&amp;16Ora&amp;"-,Regular"n&amp;"-,Bold"ge County Arts and Cultural Affairs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5"/>
  <sheetViews>
    <sheetView showWhiteSpace="0" zoomScale="80" zoomScaleNormal="80" zoomScaleSheetLayoutView="90" zoomScalePageLayoutView="80" workbookViewId="0">
      <selection activeCell="D6" sqref="D6"/>
    </sheetView>
  </sheetViews>
  <sheetFormatPr defaultRowHeight="14.3"/>
  <cols>
    <col min="1" max="1" width="17.75" customWidth="1"/>
    <col min="2" max="2" width="16.125" customWidth="1"/>
    <col min="3" max="3" width="10.75" customWidth="1"/>
    <col min="4" max="4" width="30.5" customWidth="1"/>
    <col min="5" max="5" width="35.5" customWidth="1"/>
    <col min="6" max="6" width="14.75" customWidth="1"/>
    <col min="7" max="7" width="2.5" customWidth="1"/>
    <col min="8" max="8" width="14.5" customWidth="1"/>
    <col min="9" max="9" width="12.875" customWidth="1"/>
    <col min="10" max="10" width="13.5" customWidth="1"/>
    <col min="11" max="11" width="2.5" customWidth="1"/>
    <col min="12" max="12" width="14.75" customWidth="1"/>
    <col min="13" max="13" width="1.25" customWidth="1"/>
    <col min="14" max="14" width="16.875" customWidth="1"/>
    <col min="15" max="15" width="10.125" customWidth="1"/>
    <col min="16" max="20" width="9.125" customWidth="1"/>
  </cols>
  <sheetData>
    <row r="1" spans="1:15" ht="17.350000000000001" customHeight="1"/>
    <row r="2" spans="1:15" ht="14.95" customHeight="1">
      <c r="A2" s="276" t="s">
        <v>78</v>
      </c>
      <c r="B2" s="277"/>
      <c r="C2" s="277"/>
      <c r="D2" s="277"/>
      <c r="E2" s="277"/>
      <c r="F2" s="277"/>
      <c r="G2" s="277"/>
      <c r="H2" s="277"/>
      <c r="I2" s="277"/>
      <c r="J2" s="277"/>
      <c r="K2" s="277"/>
      <c r="L2" s="277"/>
      <c r="M2" s="206"/>
    </row>
    <row r="3" spans="1:15" ht="52.15" customHeight="1">
      <c r="A3" s="277"/>
      <c r="B3" s="277"/>
      <c r="C3" s="277"/>
      <c r="D3" s="277"/>
      <c r="E3" s="277"/>
      <c r="F3" s="277"/>
      <c r="G3" s="277"/>
      <c r="H3" s="277"/>
      <c r="I3" s="277"/>
      <c r="J3" s="277"/>
      <c r="K3" s="277"/>
      <c r="L3" s="277"/>
      <c r="M3" s="206"/>
    </row>
    <row r="4" spans="1:15" ht="18.7" customHeight="1">
      <c r="A4" s="295"/>
      <c r="B4" s="279"/>
      <c r="C4" s="279"/>
      <c r="D4" s="279"/>
      <c r="E4" s="279"/>
      <c r="F4" s="279"/>
      <c r="G4" s="279"/>
      <c r="H4" s="279"/>
      <c r="I4" s="279"/>
      <c r="J4" s="177" t="s">
        <v>1</v>
      </c>
      <c r="K4" s="232"/>
      <c r="L4" s="177" t="s">
        <v>2</v>
      </c>
    </row>
    <row r="5" spans="1:15" ht="21.25" customHeight="1">
      <c r="A5" s="1" t="s">
        <v>79</v>
      </c>
      <c r="B5" s="280"/>
      <c r="C5" s="280"/>
      <c r="D5" s="280"/>
      <c r="E5" s="294"/>
      <c r="F5" s="294"/>
      <c r="G5" s="2"/>
      <c r="H5" s="1"/>
      <c r="I5" s="1"/>
      <c r="L5" s="177" t="s">
        <v>3</v>
      </c>
      <c r="M5" s="218"/>
      <c r="N5" s="218"/>
    </row>
    <row r="6" spans="1:15" ht="19.05">
      <c r="C6" s="5" t="s">
        <v>7</v>
      </c>
      <c r="D6" s="219"/>
      <c r="E6" s="5"/>
      <c r="F6" s="147"/>
      <c r="G6" s="2"/>
      <c r="H6" s="3"/>
      <c r="I6" s="3"/>
      <c r="J6" s="177" t="s">
        <v>4</v>
      </c>
      <c r="L6" s="201"/>
    </row>
    <row r="7" spans="1:15" ht="15.65">
      <c r="A7" s="3"/>
      <c r="B7" s="6"/>
      <c r="C7" s="3"/>
      <c r="D7" s="3"/>
      <c r="E7" s="3"/>
      <c r="F7" s="3"/>
      <c r="G7" s="3"/>
      <c r="H7" s="3"/>
      <c r="I7" s="3"/>
      <c r="J7" s="3"/>
      <c r="K7" s="3"/>
      <c r="L7" s="3"/>
    </row>
    <row r="8" spans="1:15" ht="15.65">
      <c r="A8" s="7" t="s">
        <v>8</v>
      </c>
      <c r="B8" s="3"/>
      <c r="C8" s="8"/>
      <c r="D8" s="8"/>
      <c r="E8" s="8"/>
      <c r="F8" s="222"/>
      <c r="G8" s="222"/>
      <c r="H8" s="290" t="s">
        <v>80</v>
      </c>
      <c r="I8" s="290"/>
      <c r="J8" s="290"/>
      <c r="K8" s="290"/>
      <c r="L8" s="290"/>
      <c r="N8" s="228"/>
    </row>
    <row r="9" spans="1:15" ht="16.3">
      <c r="A9" s="213" t="s">
        <v>81</v>
      </c>
      <c r="B9" s="214"/>
      <c r="C9" s="213" t="s">
        <v>82</v>
      </c>
      <c r="D9" s="213" t="s">
        <v>83</v>
      </c>
      <c r="E9" s="213" t="s">
        <v>84</v>
      </c>
      <c r="F9" s="213" t="s">
        <v>85</v>
      </c>
      <c r="G9" s="215"/>
      <c r="H9" s="234" t="s">
        <v>86</v>
      </c>
      <c r="I9" s="216" t="s">
        <v>87</v>
      </c>
      <c r="J9" s="216" t="s">
        <v>88</v>
      </c>
      <c r="K9" s="11"/>
      <c r="L9" s="133" t="s">
        <v>89</v>
      </c>
      <c r="O9" s="229"/>
    </row>
    <row r="10" spans="1:15" ht="16.3">
      <c r="A10" s="9" t="s">
        <v>90</v>
      </c>
      <c r="B10" s="9"/>
      <c r="C10" s="16"/>
      <c r="D10" s="16"/>
      <c r="E10" s="16"/>
      <c r="F10" s="212"/>
      <c r="G10" s="16"/>
      <c r="H10" s="235"/>
      <c r="I10" s="16"/>
      <c r="J10" s="209"/>
      <c r="K10" s="16"/>
      <c r="L10" s="24">
        <f>H10+I10+J10</f>
        <v>0</v>
      </c>
      <c r="N10" s="195"/>
      <c r="O10" s="229"/>
    </row>
    <row r="11" spans="1:15" ht="16.3">
      <c r="A11" s="9"/>
      <c r="B11" s="9" t="s">
        <v>91</v>
      </c>
      <c r="C11" s="16"/>
      <c r="D11" s="16"/>
      <c r="E11" s="16"/>
      <c r="F11" s="212"/>
      <c r="G11" s="16"/>
      <c r="H11" s="235"/>
      <c r="I11" s="16"/>
      <c r="J11" s="209"/>
      <c r="K11" s="16"/>
      <c r="L11" s="24">
        <f>H11+I11+J11</f>
        <v>0</v>
      </c>
      <c r="N11" s="195"/>
      <c r="O11" s="229"/>
    </row>
    <row r="12" spans="1:15" ht="16.3">
      <c r="A12" s="9"/>
      <c r="B12" s="9" t="s">
        <v>91</v>
      </c>
      <c r="C12" s="16"/>
      <c r="D12" s="16"/>
      <c r="E12" s="16"/>
      <c r="F12" s="212"/>
      <c r="G12" s="16"/>
      <c r="H12" s="235"/>
      <c r="I12" s="16"/>
      <c r="J12" s="209"/>
      <c r="K12" s="16"/>
      <c r="L12" s="24">
        <f>H12+I12+J12</f>
        <v>0</v>
      </c>
      <c r="N12" s="195"/>
      <c r="O12" s="229"/>
    </row>
    <row r="13" spans="1:15" ht="16.3">
      <c r="A13" s="9"/>
      <c r="B13" s="9" t="s">
        <v>91</v>
      </c>
      <c r="C13" s="60"/>
      <c r="D13" s="60"/>
      <c r="E13" s="60"/>
      <c r="F13" s="217"/>
      <c r="G13" s="60"/>
      <c r="H13" s="236"/>
      <c r="I13" s="60"/>
      <c r="J13" s="208"/>
      <c r="K13" s="16"/>
      <c r="L13" s="24">
        <f t="shared" ref="L13:L58" si="0">H13+I13+J13</f>
        <v>0</v>
      </c>
      <c r="N13" s="195"/>
      <c r="O13" s="229"/>
    </row>
    <row r="14" spans="1:15" ht="16.3">
      <c r="A14" s="9"/>
      <c r="B14" s="9" t="s">
        <v>92</v>
      </c>
      <c r="C14" s="16"/>
      <c r="D14" s="16"/>
      <c r="E14" s="16"/>
      <c r="F14" s="212"/>
      <c r="G14" s="16"/>
      <c r="H14" s="223">
        <f>SUM(H10:H13)</f>
        <v>0</v>
      </c>
      <c r="I14" s="223">
        <f>SUM(I10:I13)</f>
        <v>0</v>
      </c>
      <c r="J14" s="223">
        <f>SUM(J10:J13)</f>
        <v>0</v>
      </c>
      <c r="K14" s="224"/>
      <c r="L14" s="223">
        <f>SUM(L10:L13)</f>
        <v>0</v>
      </c>
      <c r="N14" s="195"/>
      <c r="O14" s="229"/>
    </row>
    <row r="15" spans="1:15" ht="16.3">
      <c r="A15" s="9" t="s">
        <v>93</v>
      </c>
      <c r="B15" s="9"/>
      <c r="C15" s="16"/>
      <c r="D15" s="16"/>
      <c r="E15" s="16"/>
      <c r="F15" s="212"/>
      <c r="G15" s="16"/>
      <c r="H15" s="235"/>
      <c r="I15" s="16"/>
      <c r="J15" s="209"/>
      <c r="K15" s="16"/>
      <c r="L15" s="24">
        <f t="shared" si="0"/>
        <v>0</v>
      </c>
      <c r="N15" s="195"/>
      <c r="O15" s="229"/>
    </row>
    <row r="16" spans="1:15" ht="16.3">
      <c r="A16" s="9"/>
      <c r="B16" s="9" t="s">
        <v>91</v>
      </c>
      <c r="C16" s="16"/>
      <c r="D16" s="16"/>
      <c r="E16" s="16"/>
      <c r="F16" s="212"/>
      <c r="G16" s="16"/>
      <c r="H16" s="235"/>
      <c r="I16" s="16"/>
      <c r="J16" s="209"/>
      <c r="K16" s="16"/>
      <c r="L16" s="24">
        <f t="shared" si="0"/>
        <v>0</v>
      </c>
      <c r="N16" s="195"/>
      <c r="O16" s="229"/>
    </row>
    <row r="17" spans="1:15" ht="16.3">
      <c r="A17" s="9"/>
      <c r="B17" s="9" t="s">
        <v>91</v>
      </c>
      <c r="C17" s="16"/>
      <c r="D17" s="16"/>
      <c r="E17" s="16"/>
      <c r="F17" s="212"/>
      <c r="G17" s="16"/>
      <c r="H17" s="235"/>
      <c r="I17" s="16"/>
      <c r="J17" s="209"/>
      <c r="K17" s="16"/>
      <c r="L17" s="24">
        <f t="shared" si="0"/>
        <v>0</v>
      </c>
      <c r="N17" s="195"/>
      <c r="O17" s="229"/>
    </row>
    <row r="18" spans="1:15" ht="16.3">
      <c r="A18" s="9"/>
      <c r="B18" s="9" t="s">
        <v>91</v>
      </c>
      <c r="C18" s="60"/>
      <c r="D18" s="60"/>
      <c r="E18" s="60"/>
      <c r="F18" s="217"/>
      <c r="G18" s="60"/>
      <c r="H18" s="236"/>
      <c r="I18" s="60"/>
      <c r="J18" s="208"/>
      <c r="K18" s="16"/>
      <c r="L18" s="24">
        <f t="shared" si="0"/>
        <v>0</v>
      </c>
      <c r="N18" s="195"/>
      <c r="O18" s="229"/>
    </row>
    <row r="19" spans="1:15" ht="16.3">
      <c r="A19" s="9"/>
      <c r="B19" s="9" t="s">
        <v>92</v>
      </c>
      <c r="C19" s="16"/>
      <c r="D19" s="16"/>
      <c r="E19" s="16"/>
      <c r="F19" s="212"/>
      <c r="G19" s="16"/>
      <c r="H19" s="223">
        <f>SUM(H15:H18)</f>
        <v>0</v>
      </c>
      <c r="I19" s="223">
        <f>SUM(I15:I18)</f>
        <v>0</v>
      </c>
      <c r="J19" s="223">
        <f>SUM(J15:J18)</f>
        <v>0</v>
      </c>
      <c r="K19" s="224"/>
      <c r="L19" s="223">
        <f>SUM(L15:L18)</f>
        <v>0</v>
      </c>
      <c r="N19" s="195"/>
      <c r="O19" s="229"/>
    </row>
    <row r="20" spans="1:15" ht="16.3">
      <c r="A20" s="9" t="s">
        <v>94</v>
      </c>
      <c r="B20" s="90"/>
      <c r="C20" s="16"/>
      <c r="D20" s="16"/>
      <c r="E20" s="16"/>
      <c r="F20" s="212"/>
      <c r="G20" s="16"/>
      <c r="H20" s="235"/>
      <c r="I20" s="16"/>
      <c r="J20" s="209"/>
      <c r="K20" s="16"/>
      <c r="L20" s="24">
        <f t="shared" si="0"/>
        <v>0</v>
      </c>
      <c r="N20" s="195"/>
      <c r="O20" s="229"/>
    </row>
    <row r="21" spans="1:15" ht="16.3">
      <c r="A21" s="9"/>
      <c r="B21" s="9" t="s">
        <v>91</v>
      </c>
      <c r="C21" s="16"/>
      <c r="D21" s="16"/>
      <c r="E21" s="16"/>
      <c r="F21" s="212"/>
      <c r="G21" s="16"/>
      <c r="H21" s="235"/>
      <c r="I21" s="16"/>
      <c r="J21" s="209"/>
      <c r="K21" s="16"/>
      <c r="L21" s="24">
        <f t="shared" si="0"/>
        <v>0</v>
      </c>
      <c r="N21" s="195"/>
      <c r="O21" s="229"/>
    </row>
    <row r="22" spans="1:15" ht="16.3">
      <c r="A22" s="9"/>
      <c r="B22" s="9" t="s">
        <v>91</v>
      </c>
      <c r="C22" s="16"/>
      <c r="D22" s="16"/>
      <c r="E22" s="16"/>
      <c r="F22" s="212"/>
      <c r="G22" s="16"/>
      <c r="H22" s="235"/>
      <c r="I22" s="16"/>
      <c r="J22" s="209"/>
      <c r="K22" s="16"/>
      <c r="L22" s="24">
        <f t="shared" si="0"/>
        <v>0</v>
      </c>
      <c r="N22" s="195"/>
      <c r="O22" s="229"/>
    </row>
    <row r="23" spans="1:15" ht="16.3">
      <c r="A23" s="9"/>
      <c r="B23" s="9" t="s">
        <v>91</v>
      </c>
      <c r="C23" s="60"/>
      <c r="D23" s="60"/>
      <c r="E23" s="60"/>
      <c r="F23" s="217"/>
      <c r="G23" s="60"/>
      <c r="H23" s="236"/>
      <c r="I23" s="60"/>
      <c r="J23" s="208"/>
      <c r="K23" s="16"/>
      <c r="L23" s="24">
        <f t="shared" si="0"/>
        <v>0</v>
      </c>
      <c r="N23" s="195"/>
      <c r="O23" s="229"/>
    </row>
    <row r="24" spans="1:15" ht="16.3">
      <c r="A24" s="9"/>
      <c r="B24" s="9" t="s">
        <v>92</v>
      </c>
      <c r="C24" s="16"/>
      <c r="D24" s="16"/>
      <c r="E24" s="16"/>
      <c r="F24" s="212"/>
      <c r="G24" s="16"/>
      <c r="H24" s="223">
        <f>SUM(H20:H23)</f>
        <v>0</v>
      </c>
      <c r="I24" s="223">
        <f>SUM(I20:I23)</f>
        <v>0</v>
      </c>
      <c r="J24" s="223">
        <f>SUM(J20:J23)</f>
        <v>0</v>
      </c>
      <c r="K24" s="224"/>
      <c r="L24" s="223">
        <f>SUM(L20:L23)</f>
        <v>0</v>
      </c>
      <c r="N24" s="195"/>
      <c r="O24" s="229"/>
    </row>
    <row r="25" spans="1:15" ht="16.3">
      <c r="A25" s="9" t="s">
        <v>18</v>
      </c>
      <c r="B25" s="9"/>
      <c r="C25" s="16"/>
      <c r="D25" s="16"/>
      <c r="E25" s="16"/>
      <c r="F25" s="212"/>
      <c r="G25" s="16"/>
      <c r="H25" s="235"/>
      <c r="I25" s="16"/>
      <c r="J25" s="209"/>
      <c r="K25" s="16"/>
      <c r="L25" s="24">
        <f t="shared" si="0"/>
        <v>0</v>
      </c>
      <c r="N25" s="195"/>
      <c r="O25" s="229"/>
    </row>
    <row r="26" spans="1:15" ht="16.3">
      <c r="A26" s="9"/>
      <c r="B26" s="9" t="s">
        <v>91</v>
      </c>
      <c r="C26" s="16"/>
      <c r="D26" s="16"/>
      <c r="E26" s="16"/>
      <c r="F26" s="212"/>
      <c r="G26" s="16"/>
      <c r="H26" s="235"/>
      <c r="I26" s="16"/>
      <c r="J26" s="209"/>
      <c r="K26" s="16"/>
      <c r="L26" s="24">
        <f t="shared" si="0"/>
        <v>0</v>
      </c>
      <c r="N26" s="195"/>
      <c r="O26" s="229"/>
    </row>
    <row r="27" spans="1:15" ht="16.3">
      <c r="A27" s="9"/>
      <c r="B27" s="9" t="s">
        <v>91</v>
      </c>
      <c r="C27" s="16"/>
      <c r="D27" s="16"/>
      <c r="E27" s="16"/>
      <c r="F27" s="212"/>
      <c r="G27" s="16"/>
      <c r="H27" s="235"/>
      <c r="I27" s="16"/>
      <c r="J27" s="209"/>
      <c r="K27" s="16"/>
      <c r="L27" s="24">
        <f t="shared" si="0"/>
        <v>0</v>
      </c>
      <c r="N27" s="195"/>
      <c r="O27" s="229"/>
    </row>
    <row r="28" spans="1:15" ht="16.3">
      <c r="A28" s="9"/>
      <c r="B28" s="9" t="s">
        <v>91</v>
      </c>
      <c r="C28" s="60"/>
      <c r="D28" s="60"/>
      <c r="E28" s="60"/>
      <c r="F28" s="217"/>
      <c r="G28" s="60"/>
      <c r="H28" s="236"/>
      <c r="I28" s="60"/>
      <c r="J28" s="208"/>
      <c r="K28" s="16"/>
      <c r="L28" s="24">
        <f t="shared" si="0"/>
        <v>0</v>
      </c>
      <c r="N28" s="195"/>
      <c r="O28" s="229"/>
    </row>
    <row r="29" spans="1:15" ht="16.3">
      <c r="A29" s="9"/>
      <c r="B29" s="9" t="s">
        <v>92</v>
      </c>
      <c r="C29" s="16"/>
      <c r="D29" s="16"/>
      <c r="E29" s="16"/>
      <c r="F29" s="212"/>
      <c r="G29" s="16"/>
      <c r="H29" s="223">
        <f>SUM(H25:H28)</f>
        <v>0</v>
      </c>
      <c r="I29" s="223">
        <f>SUM(I25:I28)</f>
        <v>0</v>
      </c>
      <c r="J29" s="223">
        <f>SUM(J25:J28)</f>
        <v>0</v>
      </c>
      <c r="K29" s="224"/>
      <c r="L29" s="223">
        <f>SUM(L25:L28)</f>
        <v>0</v>
      </c>
      <c r="N29" s="195"/>
      <c r="O29" s="229"/>
    </row>
    <row r="30" spans="1:15" ht="16.3">
      <c r="A30" s="9" t="s">
        <v>19</v>
      </c>
      <c r="B30" s="9"/>
      <c r="C30" s="16"/>
      <c r="D30" s="16"/>
      <c r="E30" s="16"/>
      <c r="F30" s="212"/>
      <c r="G30" s="16"/>
      <c r="H30" s="235"/>
      <c r="I30" s="16"/>
      <c r="J30" s="209"/>
      <c r="K30" s="16"/>
      <c r="L30" s="24">
        <f t="shared" si="0"/>
        <v>0</v>
      </c>
      <c r="N30" s="195"/>
      <c r="O30" s="229"/>
    </row>
    <row r="31" spans="1:15" ht="16.3">
      <c r="A31" s="9"/>
      <c r="B31" s="9" t="s">
        <v>91</v>
      </c>
      <c r="C31" s="16"/>
      <c r="D31" s="16"/>
      <c r="E31" s="16"/>
      <c r="F31" s="212"/>
      <c r="G31" s="16"/>
      <c r="H31" s="235"/>
      <c r="I31" s="16"/>
      <c r="J31" s="209"/>
      <c r="K31" s="16"/>
      <c r="L31" s="24">
        <f t="shared" si="0"/>
        <v>0</v>
      </c>
      <c r="N31" s="195"/>
      <c r="O31" s="229"/>
    </row>
    <row r="32" spans="1:15" ht="16.3">
      <c r="A32" s="9"/>
      <c r="B32" s="9" t="s">
        <v>91</v>
      </c>
      <c r="C32" s="16"/>
      <c r="D32" s="16"/>
      <c r="E32" s="16"/>
      <c r="F32" s="212"/>
      <c r="G32" s="16"/>
      <c r="H32" s="235"/>
      <c r="I32" s="16"/>
      <c r="J32" s="209"/>
      <c r="K32" s="16"/>
      <c r="L32" s="24">
        <f t="shared" si="0"/>
        <v>0</v>
      </c>
      <c r="N32" s="195"/>
      <c r="O32" s="229"/>
    </row>
    <row r="33" spans="1:15" ht="16.3">
      <c r="A33" s="9"/>
      <c r="B33" s="9" t="s">
        <v>91</v>
      </c>
      <c r="C33" s="60"/>
      <c r="D33" s="60"/>
      <c r="E33" s="60"/>
      <c r="F33" s="217"/>
      <c r="G33" s="60"/>
      <c r="H33" s="236"/>
      <c r="I33" s="60"/>
      <c r="J33" s="208"/>
      <c r="K33" s="16"/>
      <c r="L33" s="24">
        <f t="shared" si="0"/>
        <v>0</v>
      </c>
      <c r="N33" s="195"/>
      <c r="O33" s="229"/>
    </row>
    <row r="34" spans="1:15" ht="16.3">
      <c r="A34" s="9"/>
      <c r="B34" s="9" t="s">
        <v>92</v>
      </c>
      <c r="C34" s="16"/>
      <c r="D34" s="16"/>
      <c r="E34" s="16"/>
      <c r="F34" s="212"/>
      <c r="G34" s="16"/>
      <c r="H34" s="223">
        <f>SUM(H30:H33)</f>
        <v>0</v>
      </c>
      <c r="I34" s="223">
        <f>SUM(I30:I33)</f>
        <v>0</v>
      </c>
      <c r="J34" s="223">
        <f>SUM(J30:J33)</f>
        <v>0</v>
      </c>
      <c r="K34" s="224"/>
      <c r="L34" s="223">
        <f>SUM(L30:L33)</f>
        <v>0</v>
      </c>
      <c r="N34" s="195"/>
      <c r="O34" s="229"/>
    </row>
    <row r="35" spans="1:15" ht="16.3">
      <c r="A35" s="293" t="s">
        <v>20</v>
      </c>
      <c r="B35" s="293"/>
      <c r="C35" s="16"/>
      <c r="D35" s="16"/>
      <c r="E35" s="16"/>
      <c r="F35" s="212"/>
      <c r="G35" s="16"/>
      <c r="H35" s="235"/>
      <c r="I35" s="16"/>
      <c r="J35" s="209"/>
      <c r="K35" s="16"/>
      <c r="L35" s="24">
        <f t="shared" si="0"/>
        <v>0</v>
      </c>
      <c r="N35" s="195"/>
      <c r="O35" s="229"/>
    </row>
    <row r="36" spans="1:15" ht="16.3">
      <c r="A36" s="267"/>
      <c r="B36" s="9" t="s">
        <v>91</v>
      </c>
      <c r="C36" s="16"/>
      <c r="D36" s="16"/>
      <c r="E36" s="16"/>
      <c r="F36" s="212"/>
      <c r="G36" s="16"/>
      <c r="H36" s="235"/>
      <c r="I36" s="16"/>
      <c r="J36" s="209"/>
      <c r="K36" s="16"/>
      <c r="L36" s="24">
        <f t="shared" si="0"/>
        <v>0</v>
      </c>
      <c r="N36" s="195"/>
      <c r="O36" s="229"/>
    </row>
    <row r="37" spans="1:15" ht="16.3">
      <c r="A37" s="267"/>
      <c r="B37" s="9" t="s">
        <v>91</v>
      </c>
      <c r="C37" s="16"/>
      <c r="D37" s="16"/>
      <c r="E37" s="16"/>
      <c r="F37" s="212"/>
      <c r="G37" s="16"/>
      <c r="H37" s="235"/>
      <c r="I37" s="16"/>
      <c r="J37" s="209"/>
      <c r="K37" s="16"/>
      <c r="L37" s="24">
        <f t="shared" si="0"/>
        <v>0</v>
      </c>
      <c r="N37" s="195"/>
      <c r="O37" s="229"/>
    </row>
    <row r="38" spans="1:15" ht="16.3">
      <c r="A38" s="267"/>
      <c r="B38" s="9" t="s">
        <v>91</v>
      </c>
      <c r="C38" s="60"/>
      <c r="D38" s="60"/>
      <c r="E38" s="60"/>
      <c r="F38" s="217"/>
      <c r="G38" s="60"/>
      <c r="H38" s="236"/>
      <c r="I38" s="60"/>
      <c r="J38" s="208"/>
      <c r="K38" s="16"/>
      <c r="L38" s="24">
        <f>H38+I38+J38</f>
        <v>0</v>
      </c>
      <c r="N38" s="195"/>
      <c r="O38" s="229"/>
    </row>
    <row r="39" spans="1:15" ht="16.3">
      <c r="A39" s="267"/>
      <c r="B39" s="9" t="s">
        <v>92</v>
      </c>
      <c r="C39" s="16"/>
      <c r="D39" s="16"/>
      <c r="E39" s="16"/>
      <c r="F39" s="212"/>
      <c r="G39" s="16"/>
      <c r="H39" s="223">
        <f>SUM(H35:H38)</f>
        <v>0</v>
      </c>
      <c r="I39" s="223">
        <f>SUM(I35:I38)</f>
        <v>0</v>
      </c>
      <c r="J39" s="223">
        <f>SUM(J35:J38)</f>
        <v>0</v>
      </c>
      <c r="K39" s="224"/>
      <c r="L39" s="223">
        <f>SUM(L35:L38)</f>
        <v>0</v>
      </c>
      <c r="N39" s="195"/>
      <c r="O39" s="229"/>
    </row>
    <row r="40" spans="1:15" ht="16.3">
      <c r="A40" s="293" t="s">
        <v>21</v>
      </c>
      <c r="B40" s="293"/>
      <c r="C40" s="16"/>
      <c r="D40" s="16"/>
      <c r="E40" s="16"/>
      <c r="F40" s="212"/>
      <c r="G40" s="16"/>
      <c r="H40" s="235"/>
      <c r="I40" s="16"/>
      <c r="J40" s="209"/>
      <c r="K40" s="16"/>
      <c r="L40" s="24">
        <f t="shared" si="0"/>
        <v>0</v>
      </c>
      <c r="N40" s="195"/>
      <c r="O40" s="229"/>
    </row>
    <row r="41" spans="1:15" ht="16.3">
      <c r="A41" s="267"/>
      <c r="B41" s="267" t="s">
        <v>91</v>
      </c>
      <c r="C41" s="16"/>
      <c r="D41" s="16"/>
      <c r="E41" s="16"/>
      <c r="F41" s="212"/>
      <c r="G41" s="16"/>
      <c r="H41" s="235"/>
      <c r="I41" s="16"/>
      <c r="J41" s="209"/>
      <c r="K41" s="16"/>
      <c r="L41" s="24">
        <f t="shared" si="0"/>
        <v>0</v>
      </c>
      <c r="N41" s="195"/>
      <c r="O41" s="229"/>
    </row>
    <row r="42" spans="1:15" ht="16.3">
      <c r="A42" s="267"/>
      <c r="B42" s="9" t="s">
        <v>91</v>
      </c>
      <c r="C42" s="16"/>
      <c r="D42" s="16"/>
      <c r="E42" s="16"/>
      <c r="F42" s="212"/>
      <c r="G42" s="16"/>
      <c r="H42" s="235"/>
      <c r="I42" s="16"/>
      <c r="J42" s="209"/>
      <c r="K42" s="16"/>
      <c r="L42" s="24">
        <f t="shared" si="0"/>
        <v>0</v>
      </c>
      <c r="N42" s="195"/>
      <c r="O42" s="229"/>
    </row>
    <row r="43" spans="1:15" ht="16.3">
      <c r="A43" s="267"/>
      <c r="B43" s="9" t="s">
        <v>91</v>
      </c>
      <c r="C43" s="60"/>
      <c r="D43" s="60"/>
      <c r="E43" s="60"/>
      <c r="F43" s="217"/>
      <c r="G43" s="60"/>
      <c r="H43" s="236"/>
      <c r="I43" s="60"/>
      <c r="J43" s="208"/>
      <c r="K43" s="16"/>
      <c r="L43" s="24">
        <f t="shared" si="0"/>
        <v>0</v>
      </c>
      <c r="N43" s="195"/>
      <c r="O43" s="229"/>
    </row>
    <row r="44" spans="1:15" ht="16.3">
      <c r="A44" s="267"/>
      <c r="B44" s="9" t="s">
        <v>92</v>
      </c>
      <c r="C44" s="16"/>
      <c r="D44" s="16"/>
      <c r="E44" s="16"/>
      <c r="F44" s="212"/>
      <c r="G44" s="16"/>
      <c r="H44" s="223">
        <f>SUM(H40:H43)</f>
        <v>0</v>
      </c>
      <c r="I44" s="223">
        <f>SUM(I40:I43)</f>
        <v>0</v>
      </c>
      <c r="J44" s="223">
        <f>SUM(J40:J43)</f>
        <v>0</v>
      </c>
      <c r="K44" s="224"/>
      <c r="L44" s="223">
        <f>SUM(L40:L43)</f>
        <v>0</v>
      </c>
      <c r="N44" s="195"/>
      <c r="O44" s="229"/>
    </row>
    <row r="45" spans="1:15" ht="16.3">
      <c r="A45" s="293" t="s">
        <v>22</v>
      </c>
      <c r="B45" s="293"/>
      <c r="C45" s="16"/>
      <c r="D45" s="16"/>
      <c r="E45" s="16"/>
      <c r="F45" s="212"/>
      <c r="G45" s="16"/>
      <c r="H45" s="235"/>
      <c r="I45" s="16"/>
      <c r="J45" s="209"/>
      <c r="K45" s="16"/>
      <c r="L45" s="24">
        <f t="shared" si="0"/>
        <v>0</v>
      </c>
      <c r="N45" s="195"/>
      <c r="O45" s="229"/>
    </row>
    <row r="46" spans="1:15" ht="16.3">
      <c r="A46" s="267"/>
      <c r="B46" s="267" t="s">
        <v>91</v>
      </c>
      <c r="C46" s="16"/>
      <c r="D46" s="16"/>
      <c r="E46" s="16"/>
      <c r="F46" s="212"/>
      <c r="G46" s="16"/>
      <c r="H46" s="235"/>
      <c r="I46" s="16"/>
      <c r="J46" s="209"/>
      <c r="K46" s="16"/>
      <c r="L46" s="24">
        <f t="shared" si="0"/>
        <v>0</v>
      </c>
      <c r="N46" s="195"/>
      <c r="O46" s="229"/>
    </row>
    <row r="47" spans="1:15" ht="16.3">
      <c r="A47" s="267"/>
      <c r="B47" s="9" t="s">
        <v>91</v>
      </c>
      <c r="C47" s="16"/>
      <c r="D47" s="16"/>
      <c r="E47" s="16"/>
      <c r="F47" s="212"/>
      <c r="G47" s="16"/>
      <c r="H47" s="235"/>
      <c r="I47" s="16"/>
      <c r="J47" s="209"/>
      <c r="K47" s="16"/>
      <c r="L47" s="24">
        <f t="shared" si="0"/>
        <v>0</v>
      </c>
      <c r="N47" s="195"/>
      <c r="O47" s="229"/>
    </row>
    <row r="48" spans="1:15" ht="16.3">
      <c r="A48" s="267"/>
      <c r="B48" s="9" t="s">
        <v>91</v>
      </c>
      <c r="C48" s="60"/>
      <c r="D48" s="60"/>
      <c r="E48" s="60"/>
      <c r="F48" s="217"/>
      <c r="G48" s="60"/>
      <c r="H48" s="236"/>
      <c r="I48" s="60"/>
      <c r="J48" s="208"/>
      <c r="K48" s="16"/>
      <c r="L48" s="24">
        <f t="shared" si="0"/>
        <v>0</v>
      </c>
      <c r="N48" s="195"/>
      <c r="O48" s="229"/>
    </row>
    <row r="49" spans="1:15" ht="16.3">
      <c r="A49" s="267"/>
      <c r="B49" s="9" t="s">
        <v>92</v>
      </c>
      <c r="C49" s="16"/>
      <c r="D49" s="16"/>
      <c r="E49" s="16"/>
      <c r="F49" s="212"/>
      <c r="G49" s="16"/>
      <c r="H49" s="223">
        <f>SUM(H45:H48)</f>
        <v>0</v>
      </c>
      <c r="I49" s="223">
        <f>SUM(I45:I48)</f>
        <v>0</v>
      </c>
      <c r="J49" s="223">
        <f>SUM(J45:J48)</f>
        <v>0</v>
      </c>
      <c r="K49" s="224"/>
      <c r="L49" s="223">
        <f>SUM(L45:L48)</f>
        <v>0</v>
      </c>
      <c r="N49" s="195"/>
      <c r="O49" s="229"/>
    </row>
    <row r="50" spans="1:15" ht="16.3">
      <c r="A50" s="9" t="s">
        <v>23</v>
      </c>
      <c r="B50" s="9"/>
      <c r="C50" s="16"/>
      <c r="D50" s="16"/>
      <c r="E50" s="16"/>
      <c r="F50" s="212"/>
      <c r="G50" s="16"/>
      <c r="H50" s="235"/>
      <c r="I50" s="16"/>
      <c r="J50" s="209"/>
      <c r="K50" s="16"/>
      <c r="L50" s="24">
        <f t="shared" si="0"/>
        <v>0</v>
      </c>
      <c r="N50" s="195"/>
      <c r="O50" s="229"/>
    </row>
    <row r="51" spans="1:15" ht="16.3">
      <c r="A51" s="9"/>
      <c r="B51" s="267" t="s">
        <v>91</v>
      </c>
      <c r="C51" s="16"/>
      <c r="D51" s="16"/>
      <c r="E51" s="16"/>
      <c r="F51" s="212"/>
      <c r="G51" s="16"/>
      <c r="H51" s="235"/>
      <c r="I51" s="16"/>
      <c r="J51" s="209"/>
      <c r="K51" s="16"/>
      <c r="L51" s="24">
        <f t="shared" si="0"/>
        <v>0</v>
      </c>
      <c r="N51" s="195"/>
      <c r="O51" s="229"/>
    </row>
    <row r="52" spans="1:15" ht="16.3">
      <c r="A52" s="9"/>
      <c r="B52" s="9" t="s">
        <v>91</v>
      </c>
      <c r="C52" s="16"/>
      <c r="D52" s="16"/>
      <c r="E52" s="16"/>
      <c r="F52" s="212"/>
      <c r="G52" s="16"/>
      <c r="H52" s="235"/>
      <c r="I52" s="16"/>
      <c r="J52" s="209"/>
      <c r="K52" s="16"/>
      <c r="L52" s="24">
        <f t="shared" si="0"/>
        <v>0</v>
      </c>
      <c r="N52" s="195"/>
      <c r="O52" s="229"/>
    </row>
    <row r="53" spans="1:15" ht="16.3">
      <c r="A53" s="9"/>
      <c r="B53" s="9" t="s">
        <v>91</v>
      </c>
      <c r="C53" s="60"/>
      <c r="D53" s="60"/>
      <c r="E53" s="60"/>
      <c r="F53" s="217"/>
      <c r="G53" s="60"/>
      <c r="H53" s="236"/>
      <c r="I53" s="60"/>
      <c r="J53" s="208"/>
      <c r="K53" s="16"/>
      <c r="L53" s="24">
        <f t="shared" si="0"/>
        <v>0</v>
      </c>
      <c r="N53" s="195"/>
      <c r="O53" s="229"/>
    </row>
    <row r="54" spans="1:15" ht="16.3">
      <c r="A54" s="9"/>
      <c r="B54" s="9" t="s">
        <v>92</v>
      </c>
      <c r="C54" s="16"/>
      <c r="D54" s="16"/>
      <c r="E54" s="16"/>
      <c r="F54" s="212"/>
      <c r="G54" s="16"/>
      <c r="H54" s="223">
        <f>SUM(H50:H53)</f>
        <v>0</v>
      </c>
      <c r="I54" s="223">
        <f>SUM(I50:I53)</f>
        <v>0</v>
      </c>
      <c r="J54" s="223">
        <f>SUM(J50:J53)</f>
        <v>0</v>
      </c>
      <c r="K54" s="224"/>
      <c r="L54" s="223">
        <f>SUM(L50:L53)</f>
        <v>0</v>
      </c>
      <c r="N54" s="195"/>
      <c r="O54" s="229"/>
    </row>
    <row r="55" spans="1:15" ht="16.3">
      <c r="A55" s="293" t="s">
        <v>24</v>
      </c>
      <c r="B55" s="293"/>
      <c r="C55" s="16"/>
      <c r="D55" s="16"/>
      <c r="E55" s="16"/>
      <c r="F55" s="212"/>
      <c r="G55" s="16"/>
      <c r="H55" s="210"/>
      <c r="I55" s="16"/>
      <c r="J55" s="209"/>
      <c r="K55" s="16"/>
      <c r="L55" s="24">
        <f t="shared" si="0"/>
        <v>0</v>
      </c>
      <c r="N55" s="195"/>
      <c r="O55" s="229"/>
    </row>
    <row r="56" spans="1:15" ht="16.3">
      <c r="A56" s="267"/>
      <c r="B56" s="267" t="s">
        <v>91</v>
      </c>
      <c r="C56" s="16"/>
      <c r="D56" s="16"/>
      <c r="E56" s="16"/>
      <c r="F56" s="212"/>
      <c r="G56" s="16"/>
      <c r="H56" s="235"/>
      <c r="I56" s="16"/>
      <c r="J56" s="209"/>
      <c r="K56" s="16"/>
      <c r="L56" s="24">
        <f t="shared" si="0"/>
        <v>0</v>
      </c>
      <c r="N56" s="195"/>
      <c r="O56" s="229"/>
    </row>
    <row r="57" spans="1:15" ht="16.3">
      <c r="A57" s="267"/>
      <c r="B57" s="9" t="s">
        <v>91</v>
      </c>
      <c r="C57" s="16"/>
      <c r="D57" s="16"/>
      <c r="E57" s="16"/>
      <c r="F57" s="212"/>
      <c r="G57" s="16"/>
      <c r="H57" s="235"/>
      <c r="I57" s="16"/>
      <c r="J57" s="209"/>
      <c r="K57" s="16"/>
      <c r="L57" s="24">
        <f t="shared" si="0"/>
        <v>0</v>
      </c>
      <c r="N57" s="195"/>
      <c r="O57" s="229"/>
    </row>
    <row r="58" spans="1:15" ht="16.3">
      <c r="A58" s="267"/>
      <c r="B58" s="9" t="s">
        <v>91</v>
      </c>
      <c r="C58" s="60"/>
      <c r="D58" s="60"/>
      <c r="E58" s="60"/>
      <c r="F58" s="217"/>
      <c r="G58" s="60"/>
      <c r="H58" s="236"/>
      <c r="I58" s="60"/>
      <c r="J58" s="208"/>
      <c r="K58" s="16"/>
      <c r="L58" s="24">
        <f t="shared" si="0"/>
        <v>0</v>
      </c>
      <c r="N58" s="195"/>
      <c r="O58" s="229"/>
    </row>
    <row r="59" spans="1:15" ht="16.3">
      <c r="A59" s="267"/>
      <c r="B59" s="9" t="s">
        <v>92</v>
      </c>
      <c r="C59" s="16"/>
      <c r="D59" s="16"/>
      <c r="E59" s="16"/>
      <c r="F59" s="212"/>
      <c r="G59" s="16"/>
      <c r="H59" s="223">
        <f>SUM(H55:H58)</f>
        <v>0</v>
      </c>
      <c r="I59" s="223">
        <f>SUM(I55:I58)</f>
        <v>0</v>
      </c>
      <c r="J59" s="223">
        <f>SUM(J55:J58)</f>
        <v>0</v>
      </c>
      <c r="K59" s="224"/>
      <c r="L59" s="223">
        <f>SUM(L55:L58)</f>
        <v>0</v>
      </c>
      <c r="N59" s="195"/>
      <c r="O59" s="229"/>
    </row>
    <row r="60" spans="1:15" ht="17" thickBot="1">
      <c r="A60" s="293" t="s">
        <v>25</v>
      </c>
      <c r="B60" s="293"/>
      <c r="C60" s="220"/>
      <c r="D60" s="220"/>
      <c r="E60" s="220"/>
      <c r="F60" s="212"/>
      <c r="G60" s="16"/>
      <c r="H60" s="223">
        <f>SUM(H59+H54+H49+H44+H39+H34+H29+H24+H19+H14)</f>
        <v>0</v>
      </c>
      <c r="I60" s="223">
        <f>SUM(I59+I54+I49+I44+I39+I34+I29+I24+I19+I14)</f>
        <v>0</v>
      </c>
      <c r="J60" s="223">
        <f>SUM(J59+J54+J49+J44+J39+J34+J29+J24+J19+J14)</f>
        <v>0</v>
      </c>
      <c r="K60" s="225"/>
      <c r="L60" s="223">
        <f>SUM(L59+L54+L49+L44+L39+L34+L29+L24+L19+L14)</f>
        <v>0</v>
      </c>
      <c r="N60" s="195"/>
      <c r="O60" s="230"/>
    </row>
    <row r="61" spans="1:15" ht="17" thickBot="1">
      <c r="A61" s="9" t="s">
        <v>26</v>
      </c>
      <c r="B61" s="16"/>
      <c r="C61" s="16"/>
      <c r="D61" s="16"/>
      <c r="E61" s="16"/>
      <c r="F61" s="221"/>
      <c r="G61" s="16" t="s">
        <v>28</v>
      </c>
      <c r="H61" s="291">
        <f>H60+I60</f>
        <v>0</v>
      </c>
      <c r="I61" s="292"/>
      <c r="J61" s="209"/>
      <c r="K61" s="16"/>
      <c r="N61" s="113"/>
    </row>
    <row r="62" spans="1:15" ht="17" thickBot="1">
      <c r="A62" s="9" t="s">
        <v>30</v>
      </c>
      <c r="B62" s="16"/>
      <c r="C62" s="16"/>
      <c r="D62" s="16"/>
      <c r="E62" s="16"/>
      <c r="F62" s="210"/>
      <c r="G62" s="16"/>
      <c r="H62" s="210"/>
      <c r="I62" s="220" t="s">
        <v>32</v>
      </c>
      <c r="J62" s="227">
        <f>J60</f>
        <v>0</v>
      </c>
      <c r="K62" s="16"/>
      <c r="L62" s="24"/>
      <c r="N62" s="113"/>
      <c r="O62" s="192"/>
    </row>
    <row r="63" spans="1:15" ht="17" thickBot="1">
      <c r="A63" s="57" t="s">
        <v>33</v>
      </c>
      <c r="B63" s="16"/>
      <c r="C63" s="34"/>
      <c r="D63" s="34"/>
      <c r="E63" s="34"/>
      <c r="F63" s="211"/>
      <c r="G63" s="16"/>
      <c r="H63" s="90"/>
      <c r="I63" s="34"/>
      <c r="J63" s="90"/>
      <c r="K63" s="16" t="s">
        <v>34</v>
      </c>
      <c r="L63" s="226">
        <f>H61+J62</f>
        <v>0</v>
      </c>
      <c r="N63" s="231"/>
      <c r="O63" s="192"/>
    </row>
    <row r="64" spans="1:15" ht="9.6999999999999993" customHeight="1">
      <c r="A64" s="26"/>
      <c r="B64" s="13"/>
      <c r="C64" s="16"/>
      <c r="D64" s="16"/>
      <c r="E64" s="16"/>
      <c r="F64" s="16"/>
      <c r="G64" s="16"/>
      <c r="H64" s="16"/>
      <c r="I64" s="16"/>
      <c r="J64" s="16"/>
      <c r="K64" s="16"/>
      <c r="L64" s="16"/>
    </row>
    <row r="65" spans="1:14">
      <c r="A65" s="282"/>
      <c r="B65" s="282"/>
      <c r="C65" s="282"/>
      <c r="D65" s="282"/>
      <c r="E65" s="282"/>
      <c r="F65" s="282"/>
      <c r="G65" s="282"/>
      <c r="H65" s="282"/>
      <c r="I65" s="282"/>
      <c r="J65" s="282"/>
      <c r="K65" s="282"/>
      <c r="L65" s="282"/>
      <c r="M65" s="282"/>
      <c r="N65" s="282"/>
    </row>
  </sheetData>
  <mergeCells count="11">
    <mergeCell ref="H8:L8"/>
    <mergeCell ref="H61:I61"/>
    <mergeCell ref="A2:L3"/>
    <mergeCell ref="A65:N65"/>
    <mergeCell ref="A35:B35"/>
    <mergeCell ref="A40:B40"/>
    <mergeCell ref="A45:B45"/>
    <mergeCell ref="A55:B55"/>
    <mergeCell ref="A60:B60"/>
    <mergeCell ref="B5:F5"/>
    <mergeCell ref="A4:I4"/>
  </mergeCells>
  <conditionalFormatting sqref="F60">
    <cfRule type="cellIs" dxfId="5" priority="6" stopIfTrue="1" operator="notEqual">
      <formula>$F$6</formula>
    </cfRule>
  </conditionalFormatting>
  <conditionalFormatting sqref="N63">
    <cfRule type="cellIs" dxfId="4" priority="1" operator="notEqual">
      <formula>$N$60</formula>
    </cfRule>
  </conditionalFormatting>
  <pageMargins left="0.7" right="1.4375" top="0.59" bottom="0.43" header="0.3" footer="0.22"/>
  <pageSetup scale="61" fitToHeight="0" orientation="landscape" r:id="rId1"/>
  <headerFooter>
    <oddHeader>&amp;L&amp;"-,Bold"&amp;16 2023-24 Cultural Tourism Funding - Report&amp;R&amp;"-,Bold"&amp;16 Expenditure Detail List- TIES TO Form A Budget Summary for 
Pay 2 or FINAL</oddHeader>
    <oddFooter>&amp;L&amp;"-,Bold"&amp;16Ora&amp;"-,Regular"n&amp;"-,Bold"ge County Arts and Cultural Affairs&amp;RPage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49"/>
  <sheetViews>
    <sheetView zoomScale="90" zoomScaleNormal="90" zoomScalePageLayoutView="90" workbookViewId="0">
      <selection activeCell="R14" sqref="R14"/>
    </sheetView>
  </sheetViews>
  <sheetFormatPr defaultColWidth="8.875" defaultRowHeight="14.3"/>
  <cols>
    <col min="1" max="1" width="1.75" customWidth="1"/>
    <col min="2" max="2" width="10.25" customWidth="1"/>
    <col min="3" max="3" width="13.75" customWidth="1"/>
    <col min="4" max="4" width="8.5" style="151" customWidth="1"/>
    <col min="5" max="5" width="12.25" customWidth="1"/>
    <col min="6" max="6" width="4" customWidth="1"/>
    <col min="7" max="7" width="13" customWidth="1"/>
    <col min="11" max="11" width="12.5" customWidth="1"/>
    <col min="12" max="12" width="12.25" customWidth="1"/>
    <col min="13" max="13" width="5.125" customWidth="1"/>
    <col min="14" max="14" width="3.125" customWidth="1"/>
    <col min="15" max="15" width="20.75" customWidth="1"/>
    <col min="16" max="16" width="2.25" customWidth="1"/>
    <col min="18" max="18" width="11.5" style="261" customWidth="1"/>
    <col min="19" max="19" width="10.75" style="261" customWidth="1"/>
    <col min="20" max="20" width="19" style="261" customWidth="1"/>
  </cols>
  <sheetData>
    <row r="1" spans="2:20" ht="21.1">
      <c r="B1" s="181" t="s">
        <v>177</v>
      </c>
      <c r="O1" s="179" t="s">
        <v>95</v>
      </c>
      <c r="R1" s="298" t="s">
        <v>96</v>
      </c>
      <c r="S1" s="298"/>
      <c r="T1" s="298"/>
    </row>
    <row r="2" spans="2:20" ht="42.8">
      <c r="B2" s="180"/>
      <c r="C2" s="180"/>
      <c r="D2" s="180"/>
      <c r="E2" s="180"/>
      <c r="F2" s="180"/>
      <c r="G2" s="180"/>
      <c r="H2" s="180"/>
      <c r="I2" s="180"/>
      <c r="J2" s="180"/>
      <c r="K2" s="180"/>
      <c r="L2" s="180"/>
      <c r="M2" s="180"/>
      <c r="N2" s="180"/>
      <c r="O2" s="180"/>
      <c r="P2" s="180"/>
      <c r="R2" s="264" t="s">
        <v>97</v>
      </c>
      <c r="S2" s="263" t="s">
        <v>98</v>
      </c>
      <c r="T2" s="263" t="s">
        <v>99</v>
      </c>
    </row>
    <row r="3" spans="2:20" ht="13.95" customHeight="1">
      <c r="B3" s="143"/>
      <c r="C3" s="143"/>
      <c r="D3" s="144"/>
      <c r="E3" s="143"/>
      <c r="F3" s="143"/>
      <c r="G3" s="143"/>
      <c r="H3" s="143"/>
      <c r="I3" s="143"/>
      <c r="J3" s="143"/>
      <c r="K3" s="143"/>
      <c r="L3" s="143"/>
      <c r="M3" s="143"/>
      <c r="N3" s="143"/>
      <c r="O3" s="143"/>
      <c r="P3" s="143"/>
      <c r="R3" s="299" t="s">
        <v>100</v>
      </c>
      <c r="S3" s="296" t="s">
        <v>101</v>
      </c>
      <c r="T3" s="297" t="s">
        <v>102</v>
      </c>
    </row>
    <row r="4" spans="2:20" ht="15.8" customHeight="1">
      <c r="B4" s="1" t="s">
        <v>103</v>
      </c>
      <c r="C4" s="9"/>
      <c r="D4" s="302">
        <f>'A_Pay2&amp;FinalBudget Summ-Actual'!$B$4</f>
        <v>0</v>
      </c>
      <c r="E4" s="302"/>
      <c r="F4" s="302"/>
      <c r="G4" s="302"/>
      <c r="H4" s="302"/>
      <c r="I4" s="302"/>
      <c r="J4" s="302"/>
      <c r="K4" s="145"/>
      <c r="L4" s="146" t="s">
        <v>7</v>
      </c>
      <c r="M4" s="147"/>
      <c r="N4" s="147"/>
      <c r="O4" s="207"/>
      <c r="R4" s="300"/>
      <c r="S4" s="296"/>
      <c r="T4" s="297"/>
    </row>
    <row r="5" spans="2:20" ht="42.8">
      <c r="B5" s="148" t="s">
        <v>104</v>
      </c>
      <c r="C5" s="149"/>
      <c r="D5" s="303">
        <f>'A_Pay2&amp;FinalBudget Summ-Actual'!$J$4</f>
        <v>0</v>
      </c>
      <c r="E5" s="303"/>
      <c r="F5" s="303"/>
      <c r="G5" s="303"/>
      <c r="H5" s="303"/>
      <c r="I5" s="303"/>
      <c r="J5" s="303"/>
      <c r="K5" s="303"/>
      <c r="L5" s="303"/>
      <c r="M5" s="5"/>
      <c r="N5" s="5"/>
      <c r="O5" s="150"/>
      <c r="P5" s="5"/>
      <c r="R5" s="264" t="s">
        <v>105</v>
      </c>
      <c r="S5" s="263" t="s">
        <v>106</v>
      </c>
      <c r="T5" s="270" t="s">
        <v>107</v>
      </c>
    </row>
    <row r="6" spans="2:20" ht="23.95" customHeight="1">
      <c r="R6" s="264" t="s">
        <v>108</v>
      </c>
      <c r="S6" s="263" t="s">
        <v>106</v>
      </c>
      <c r="T6" s="270" t="s">
        <v>109</v>
      </c>
    </row>
    <row r="7" spans="2:20" ht="46.2" customHeight="1">
      <c r="B7" s="304" t="s">
        <v>110</v>
      </c>
      <c r="C7" s="304"/>
      <c r="D7" s="304"/>
      <c r="E7" s="304"/>
      <c r="F7" s="304"/>
      <c r="G7" s="304"/>
      <c r="H7" s="304"/>
      <c r="I7" s="304"/>
      <c r="J7" s="304"/>
      <c r="K7" s="304"/>
      <c r="L7" s="304"/>
      <c r="M7" s="304"/>
      <c r="N7" s="304"/>
      <c r="O7" s="304"/>
    </row>
    <row r="8" spans="2:20" ht="17.350000000000001" customHeight="1">
      <c r="B8" s="305" t="s">
        <v>111</v>
      </c>
      <c r="C8" s="305"/>
      <c r="D8" s="305"/>
      <c r="E8" s="305"/>
      <c r="F8" s="305"/>
      <c r="G8" s="305"/>
      <c r="H8" s="305"/>
      <c r="I8" s="305"/>
      <c r="J8" s="305"/>
      <c r="K8" s="305"/>
      <c r="L8" s="305"/>
      <c r="M8" s="305"/>
      <c r="N8" s="305"/>
      <c r="O8" s="305"/>
    </row>
    <row r="9" spans="2:20" ht="37.549999999999997" customHeight="1">
      <c r="B9" s="31" t="s">
        <v>112</v>
      </c>
      <c r="C9" s="10"/>
      <c r="D9" s="152"/>
      <c r="E9" s="10"/>
      <c r="F9" s="10"/>
      <c r="G9" s="10"/>
      <c r="H9" s="10"/>
      <c r="I9" s="10"/>
      <c r="J9" s="10"/>
      <c r="K9" s="153">
        <f>IF(O4&gt;75000,O4,IF(O4&gt;42000,O4*0.75,IF(O4&lt;42001,O4/2)))</f>
        <v>0</v>
      </c>
      <c r="L9" s="154" t="s">
        <v>113</v>
      </c>
      <c r="M9" s="155"/>
      <c r="N9" s="155"/>
      <c r="O9" s="306" t="s">
        <v>181</v>
      </c>
    </row>
    <row r="10" spans="2:20" ht="23.95" customHeight="1">
      <c r="B10" s="16"/>
      <c r="C10" s="58" t="s">
        <v>114</v>
      </c>
      <c r="D10" s="156"/>
      <c r="E10" s="58" t="s">
        <v>115</v>
      </c>
      <c r="F10" s="59"/>
      <c r="G10" s="60" t="s">
        <v>116</v>
      </c>
      <c r="H10" s="60"/>
      <c r="I10" s="60"/>
      <c r="J10" s="60"/>
      <c r="K10" s="16"/>
      <c r="L10" s="155"/>
      <c r="M10" s="155"/>
      <c r="N10" s="155"/>
      <c r="O10" s="307"/>
    </row>
    <row r="11" spans="2:20" ht="16.3">
      <c r="B11" s="16"/>
      <c r="C11" s="61">
        <v>0</v>
      </c>
      <c r="D11" s="157"/>
      <c r="E11" s="61">
        <v>0</v>
      </c>
      <c r="F11" s="62"/>
      <c r="G11" s="301"/>
      <c r="H11" s="301"/>
      <c r="I11" s="301"/>
      <c r="J11" s="301"/>
      <c r="K11" s="301"/>
      <c r="L11" s="301"/>
      <c r="M11" s="301"/>
      <c r="N11" s="16"/>
      <c r="O11" s="63"/>
    </row>
    <row r="12" spans="2:20" ht="16.3">
      <c r="B12" s="16"/>
      <c r="C12" s="61">
        <v>0</v>
      </c>
      <c r="D12" s="157"/>
      <c r="E12" s="61">
        <v>0</v>
      </c>
      <c r="F12" s="62"/>
      <c r="G12" s="301"/>
      <c r="H12" s="301"/>
      <c r="I12" s="301"/>
      <c r="J12" s="301"/>
      <c r="K12" s="301"/>
      <c r="L12" s="301"/>
      <c r="M12" s="301"/>
      <c r="N12" s="16"/>
      <c r="O12" s="64"/>
    </row>
    <row r="13" spans="2:20" ht="16.3">
      <c r="B13" s="16"/>
      <c r="C13" s="61">
        <v>0</v>
      </c>
      <c r="D13" s="157"/>
      <c r="E13" s="61">
        <v>0</v>
      </c>
      <c r="F13" s="62"/>
      <c r="G13" s="301"/>
      <c r="H13" s="301"/>
      <c r="I13" s="301"/>
      <c r="J13" s="301"/>
      <c r="K13" s="301"/>
      <c r="L13" s="301"/>
      <c r="M13" s="301"/>
      <c r="N13" s="16"/>
      <c r="O13" s="64"/>
    </row>
    <row r="14" spans="2:20" ht="16.3">
      <c r="B14" s="16"/>
      <c r="C14" s="61">
        <v>0</v>
      </c>
      <c r="D14" s="157"/>
      <c r="E14" s="61">
        <v>0</v>
      </c>
      <c r="F14" s="62"/>
      <c r="G14" s="301"/>
      <c r="H14" s="301"/>
      <c r="I14" s="301"/>
      <c r="J14" s="301"/>
      <c r="K14" s="301"/>
      <c r="L14" s="301"/>
      <c r="M14" s="301"/>
      <c r="N14" s="16"/>
      <c r="O14" s="64"/>
    </row>
    <row r="15" spans="2:20" ht="16.3">
      <c r="B15" s="16"/>
      <c r="C15" s="61">
        <v>0</v>
      </c>
      <c r="D15" s="157"/>
      <c r="E15" s="61">
        <v>0</v>
      </c>
      <c r="F15" s="62"/>
      <c r="G15" s="301"/>
      <c r="H15" s="301"/>
      <c r="I15" s="301"/>
      <c r="J15" s="301"/>
      <c r="K15" s="301"/>
      <c r="L15" s="301"/>
      <c r="M15" s="301"/>
      <c r="N15" s="16"/>
      <c r="O15" s="64"/>
    </row>
    <row r="16" spans="2:20" ht="16.3">
      <c r="B16" s="16"/>
      <c r="C16" s="61">
        <v>0</v>
      </c>
      <c r="D16" s="157"/>
      <c r="E16" s="61">
        <v>0</v>
      </c>
      <c r="F16" s="62"/>
      <c r="G16" s="301"/>
      <c r="H16" s="301"/>
      <c r="I16" s="301"/>
      <c r="J16" s="301"/>
      <c r="K16" s="301"/>
      <c r="L16" s="301"/>
      <c r="M16" s="301"/>
      <c r="N16" s="16"/>
      <c r="O16" s="64"/>
    </row>
    <row r="17" spans="2:15" ht="16.3">
      <c r="B17" s="16"/>
      <c r="C17" s="61">
        <v>0</v>
      </c>
      <c r="D17" s="157"/>
      <c r="E17" s="61">
        <v>0</v>
      </c>
      <c r="F17" s="62"/>
      <c r="G17" s="301"/>
      <c r="H17" s="301"/>
      <c r="I17" s="301"/>
      <c r="J17" s="301"/>
      <c r="K17" s="301"/>
      <c r="L17" s="301"/>
      <c r="M17" s="301"/>
      <c r="N17" s="16"/>
      <c r="O17" s="64"/>
    </row>
    <row r="18" spans="2:15" ht="16.3">
      <c r="B18" s="16"/>
      <c r="C18" s="61">
        <v>0</v>
      </c>
      <c r="D18" s="157"/>
      <c r="E18" s="61">
        <v>0</v>
      </c>
      <c r="F18" s="62"/>
      <c r="G18" s="301"/>
      <c r="H18" s="301"/>
      <c r="I18" s="301"/>
      <c r="J18" s="301"/>
      <c r="K18" s="301"/>
      <c r="L18" s="301"/>
      <c r="M18" s="301"/>
      <c r="N18" s="16"/>
      <c r="O18" s="64"/>
    </row>
    <row r="19" spans="2:15" ht="16.3">
      <c r="B19" s="16"/>
      <c r="C19" s="61">
        <v>0</v>
      </c>
      <c r="D19" s="157"/>
      <c r="E19" s="61">
        <v>0</v>
      </c>
      <c r="F19" s="62"/>
      <c r="G19" s="301"/>
      <c r="H19" s="301"/>
      <c r="I19" s="301"/>
      <c r="J19" s="301"/>
      <c r="K19" s="301"/>
      <c r="L19" s="301"/>
      <c r="M19" s="301"/>
      <c r="N19" s="16"/>
      <c r="O19" s="64"/>
    </row>
    <row r="20" spans="2:15" ht="16.3">
      <c r="B20" s="16"/>
      <c r="C20" s="61">
        <v>0</v>
      </c>
      <c r="D20" s="157"/>
      <c r="E20" s="61">
        <v>0</v>
      </c>
      <c r="F20" s="62"/>
      <c r="G20" s="301"/>
      <c r="H20" s="301"/>
      <c r="I20" s="301"/>
      <c r="J20" s="301"/>
      <c r="K20" s="301"/>
      <c r="L20" s="301"/>
      <c r="M20" s="301"/>
      <c r="N20" s="16"/>
      <c r="O20" s="64"/>
    </row>
    <row r="21" spans="2:15" ht="16.3">
      <c r="B21" s="16"/>
      <c r="C21" s="158">
        <v>0</v>
      </c>
      <c r="D21" s="157"/>
      <c r="E21" s="158">
        <v>0</v>
      </c>
      <c r="F21" s="62"/>
      <c r="G21" s="309"/>
      <c r="H21" s="309"/>
      <c r="I21" s="309"/>
      <c r="J21" s="309"/>
      <c r="K21" s="309"/>
      <c r="L21" s="309"/>
      <c r="M21" s="309"/>
      <c r="N21" s="16"/>
      <c r="O21" s="65"/>
    </row>
    <row r="22" spans="2:15" ht="16.5" customHeight="1">
      <c r="B22" s="16"/>
      <c r="C22" s="66"/>
      <c r="D22" s="157"/>
      <c r="E22" s="66"/>
      <c r="F22" s="67"/>
      <c r="G22" s="308"/>
      <c r="H22" s="308"/>
      <c r="I22" s="308"/>
      <c r="J22" s="308"/>
      <c r="K22" s="308"/>
      <c r="L22" s="308"/>
      <c r="M22" s="308"/>
      <c r="N22" s="68"/>
      <c r="O22" s="69"/>
    </row>
    <row r="23" spans="2:15" ht="16.5" customHeight="1" thickBot="1">
      <c r="B23" s="16" t="s">
        <v>117</v>
      </c>
      <c r="C23" s="70">
        <f>SUM(C11:C21)</f>
        <v>0</v>
      </c>
      <c r="D23" s="159" t="e">
        <f>C23/O4</f>
        <v>#DIV/0!</v>
      </c>
      <c r="E23" s="70">
        <f>SUM(E11:E21)</f>
        <v>0</v>
      </c>
      <c r="F23" s="62"/>
      <c r="G23" s="71">
        <f>C23-E23</f>
        <v>0</v>
      </c>
      <c r="H23" s="57" t="s">
        <v>118</v>
      </c>
      <c r="I23" s="34"/>
      <c r="J23" s="16"/>
      <c r="K23" s="72"/>
    </row>
    <row r="24" spans="2:15" ht="32.299999999999997" customHeight="1" thickTop="1">
      <c r="B24" s="310" t="s">
        <v>119</v>
      </c>
      <c r="C24" s="310"/>
      <c r="D24" s="160"/>
      <c r="E24" s="24"/>
      <c r="F24" s="16"/>
      <c r="G24" s="16"/>
      <c r="H24" s="16"/>
      <c r="I24" s="16"/>
      <c r="J24" s="16"/>
    </row>
    <row r="25" spans="2:15" ht="36.700000000000003" customHeight="1">
      <c r="B25" s="31" t="s">
        <v>120</v>
      </c>
      <c r="C25" s="31"/>
      <c r="E25" s="311" t="s">
        <v>121</v>
      </c>
      <c r="F25" s="311"/>
      <c r="G25" s="311"/>
      <c r="H25" s="311"/>
      <c r="I25" s="311"/>
      <c r="J25" s="312"/>
      <c r="K25" s="153">
        <f>IF(O4&gt;77000,"$0",IF(O4&gt;42000,O4*0.25,IF(O4&lt;42001,O4/2)))</f>
        <v>0</v>
      </c>
      <c r="L25" s="313" t="s">
        <v>122</v>
      </c>
      <c r="M25" s="313"/>
      <c r="N25" s="314"/>
      <c r="O25" s="200" t="s">
        <v>123</v>
      </c>
    </row>
    <row r="26" spans="2:15" ht="13.6" customHeight="1">
      <c r="B26" s="73"/>
      <c r="C26" s="74"/>
      <c r="J26" s="73"/>
      <c r="K26" s="73"/>
      <c r="L26" s="75"/>
      <c r="M26" s="73"/>
      <c r="N26" s="73"/>
      <c r="O26" s="315" t="s">
        <v>124</v>
      </c>
    </row>
    <row r="27" spans="2:15" ht="15.8" customHeight="1">
      <c r="B27" s="16"/>
      <c r="C27" s="76" t="s">
        <v>114</v>
      </c>
      <c r="D27" s="156"/>
      <c r="E27" s="58" t="s">
        <v>115</v>
      </c>
      <c r="F27" s="59"/>
      <c r="G27" s="317" t="s">
        <v>125</v>
      </c>
      <c r="H27" s="317"/>
      <c r="I27" s="317"/>
      <c r="J27" s="317"/>
      <c r="K27" s="317"/>
      <c r="L27" s="317"/>
      <c r="M27" s="317"/>
      <c r="N27" s="16"/>
      <c r="O27" s="316"/>
    </row>
    <row r="28" spans="2:15" ht="16.3">
      <c r="B28" s="78"/>
      <c r="C28" s="61">
        <v>0</v>
      </c>
      <c r="D28" s="157"/>
      <c r="E28" s="61">
        <v>0</v>
      </c>
      <c r="F28" s="62"/>
      <c r="G28" s="301"/>
      <c r="H28" s="301"/>
      <c r="I28" s="301"/>
      <c r="J28" s="301"/>
      <c r="K28" s="301"/>
      <c r="L28" s="301"/>
      <c r="M28" s="301"/>
      <c r="N28" s="78"/>
      <c r="O28" s="79"/>
    </row>
    <row r="29" spans="2:15" ht="16.3">
      <c r="B29" s="78"/>
      <c r="C29" s="61">
        <v>0</v>
      </c>
      <c r="D29" s="157"/>
      <c r="E29" s="61">
        <v>0</v>
      </c>
      <c r="F29" s="62"/>
      <c r="G29" s="301"/>
      <c r="H29" s="301"/>
      <c r="I29" s="301"/>
      <c r="J29" s="301"/>
      <c r="K29" s="301"/>
      <c r="L29" s="301"/>
      <c r="M29" s="301"/>
      <c r="N29" s="78"/>
      <c r="O29" s="80"/>
    </row>
    <row r="30" spans="2:15" ht="16.3">
      <c r="B30" s="78"/>
      <c r="C30" s="61">
        <v>0</v>
      </c>
      <c r="D30" s="157"/>
      <c r="E30" s="61">
        <v>0</v>
      </c>
      <c r="F30" s="62"/>
      <c r="G30" s="301"/>
      <c r="H30" s="301"/>
      <c r="I30" s="301"/>
      <c r="J30" s="301"/>
      <c r="K30" s="301"/>
      <c r="L30" s="301"/>
      <c r="M30" s="301"/>
      <c r="N30" s="78"/>
      <c r="O30" s="80"/>
    </row>
    <row r="31" spans="2:15" ht="16.3">
      <c r="B31" s="78"/>
      <c r="C31" s="61">
        <v>0</v>
      </c>
      <c r="D31" s="157"/>
      <c r="E31" s="61">
        <v>0</v>
      </c>
      <c r="F31" s="62"/>
      <c r="G31" s="301"/>
      <c r="H31" s="301"/>
      <c r="I31" s="301"/>
      <c r="J31" s="301"/>
      <c r="K31" s="301"/>
      <c r="L31" s="301"/>
      <c r="M31" s="301"/>
      <c r="N31" s="78"/>
      <c r="O31" s="80"/>
    </row>
    <row r="32" spans="2:15" ht="16.3">
      <c r="B32" s="78"/>
      <c r="C32" s="61">
        <v>0</v>
      </c>
      <c r="D32" s="161"/>
      <c r="E32" s="61">
        <v>0</v>
      </c>
      <c r="F32" s="89"/>
      <c r="G32" s="301"/>
      <c r="H32" s="301"/>
      <c r="I32" s="301"/>
      <c r="J32" s="301"/>
      <c r="K32" s="301"/>
      <c r="L32" s="301"/>
      <c r="M32" s="301"/>
      <c r="N32" s="16"/>
      <c r="O32" s="80"/>
    </row>
    <row r="33" spans="2:20" ht="16.3">
      <c r="B33" s="78"/>
      <c r="C33" s="61">
        <v>0</v>
      </c>
      <c r="D33" s="161"/>
      <c r="E33" s="61">
        <v>0</v>
      </c>
      <c r="F33" s="89"/>
      <c r="G33" s="301"/>
      <c r="H33" s="301"/>
      <c r="I33" s="301"/>
      <c r="J33" s="301"/>
      <c r="K33" s="301"/>
      <c r="L33" s="301"/>
      <c r="M33" s="301"/>
      <c r="N33" s="16"/>
      <c r="O33" s="80"/>
    </row>
    <row r="34" spans="2:20" ht="16.3">
      <c r="B34" s="78"/>
      <c r="C34" s="61">
        <v>0</v>
      </c>
      <c r="D34" s="161"/>
      <c r="E34" s="61">
        <v>0</v>
      </c>
      <c r="F34" s="89"/>
      <c r="G34" s="268"/>
      <c r="H34" s="268"/>
      <c r="I34" s="268"/>
      <c r="J34" s="268"/>
      <c r="K34" s="268"/>
      <c r="L34" s="268"/>
      <c r="M34" s="268"/>
      <c r="N34" s="16"/>
      <c r="O34" s="80"/>
    </row>
    <row r="35" spans="2:20" ht="16.3">
      <c r="B35" s="78"/>
      <c r="C35" s="61">
        <v>0</v>
      </c>
      <c r="D35" s="161"/>
      <c r="E35" s="61">
        <v>0</v>
      </c>
      <c r="F35" s="89"/>
      <c r="G35" s="268"/>
      <c r="H35" s="268"/>
      <c r="I35" s="268"/>
      <c r="J35" s="268"/>
      <c r="K35" s="268"/>
      <c r="L35" s="268"/>
      <c r="M35" s="268"/>
      <c r="N35" s="16"/>
      <c r="O35" s="80"/>
    </row>
    <row r="36" spans="2:20" ht="16.3">
      <c r="B36" s="78"/>
      <c r="C36" s="61">
        <v>0</v>
      </c>
      <c r="D36" s="161"/>
      <c r="E36" s="61">
        <v>0</v>
      </c>
      <c r="F36" s="89"/>
      <c r="G36" s="268"/>
      <c r="H36" s="268"/>
      <c r="I36" s="268"/>
      <c r="J36" s="268"/>
      <c r="K36" s="268"/>
      <c r="L36" s="268"/>
      <c r="M36" s="268"/>
      <c r="N36" s="16"/>
      <c r="O36" s="80"/>
    </row>
    <row r="37" spans="2:20" ht="16.3">
      <c r="B37" s="78"/>
      <c r="C37" s="61">
        <v>0</v>
      </c>
      <c r="D37" s="161"/>
      <c r="E37" s="61">
        <v>0</v>
      </c>
      <c r="F37" s="89"/>
      <c r="G37" s="301"/>
      <c r="H37" s="301"/>
      <c r="I37" s="301"/>
      <c r="J37" s="301"/>
      <c r="K37" s="301"/>
      <c r="L37" s="301"/>
      <c r="M37" s="301"/>
      <c r="N37" s="16"/>
      <c r="O37" s="80"/>
    </row>
    <row r="38" spans="2:20" ht="16.3">
      <c r="B38" s="78"/>
      <c r="C38" s="61">
        <v>0</v>
      </c>
      <c r="D38" s="161"/>
      <c r="E38" s="61">
        <v>0</v>
      </c>
      <c r="F38" s="89"/>
      <c r="G38" s="301"/>
      <c r="H38" s="301"/>
      <c r="I38" s="301"/>
      <c r="J38" s="301"/>
      <c r="K38" s="301"/>
      <c r="L38" s="301"/>
      <c r="M38" s="301"/>
      <c r="N38" s="16"/>
      <c r="O38" s="80"/>
    </row>
    <row r="39" spans="2:20" ht="16.3">
      <c r="B39" s="78"/>
      <c r="C39" s="61">
        <v>0</v>
      </c>
      <c r="D39" s="157"/>
      <c r="E39" s="61">
        <v>0</v>
      </c>
      <c r="F39" s="62"/>
      <c r="G39" s="301"/>
      <c r="H39" s="301"/>
      <c r="I39" s="301"/>
      <c r="J39" s="301"/>
      <c r="K39" s="301"/>
      <c r="L39" s="301"/>
      <c r="M39" s="301"/>
      <c r="N39" s="78"/>
      <c r="O39" s="80"/>
    </row>
    <row r="40" spans="2:20" ht="16.3">
      <c r="B40" s="78"/>
      <c r="C40" s="61">
        <v>0</v>
      </c>
      <c r="D40" s="157"/>
      <c r="E40" s="61">
        <v>0</v>
      </c>
      <c r="F40" s="62"/>
      <c r="G40" s="301"/>
      <c r="H40" s="301"/>
      <c r="I40" s="301"/>
      <c r="J40" s="301"/>
      <c r="K40" s="301"/>
      <c r="L40" s="301"/>
      <c r="M40" s="301"/>
      <c r="N40" s="78"/>
      <c r="O40" s="80"/>
    </row>
    <row r="41" spans="2:20" ht="16.3">
      <c r="B41" s="78"/>
      <c r="C41" s="61">
        <v>0</v>
      </c>
      <c r="D41" s="157"/>
      <c r="E41" s="61">
        <v>0</v>
      </c>
      <c r="F41" s="62"/>
      <c r="G41" s="301"/>
      <c r="H41" s="301"/>
      <c r="I41" s="301"/>
      <c r="J41" s="301"/>
      <c r="K41" s="301"/>
      <c r="L41" s="301"/>
      <c r="M41" s="301"/>
      <c r="N41" s="78"/>
      <c r="O41" s="80"/>
    </row>
    <row r="42" spans="2:20" ht="16.3">
      <c r="B42" s="78"/>
      <c r="C42" s="61">
        <v>0</v>
      </c>
      <c r="D42" s="157"/>
      <c r="E42" s="61">
        <v>0</v>
      </c>
      <c r="F42" s="62"/>
      <c r="G42" s="320"/>
      <c r="H42" s="321"/>
      <c r="I42" s="321"/>
      <c r="J42" s="321"/>
      <c r="K42" s="321"/>
      <c r="L42" s="321"/>
      <c r="M42" s="321"/>
      <c r="N42" s="78"/>
      <c r="O42" s="81"/>
    </row>
    <row r="43" spans="2:20" s="85" customFormat="1" ht="6.8" customHeight="1">
      <c r="B43" s="82"/>
      <c r="C43" s="66"/>
      <c r="D43" s="162"/>
      <c r="E43" s="66"/>
      <c r="F43" s="67"/>
      <c r="G43" s="83"/>
      <c r="H43" s="269"/>
      <c r="I43" s="269"/>
      <c r="J43" s="269"/>
      <c r="K43" s="269"/>
      <c r="L43" s="269"/>
      <c r="M43" s="269"/>
      <c r="N43" s="82"/>
      <c r="O43" s="84"/>
      <c r="R43" s="262"/>
      <c r="S43" s="262"/>
      <c r="T43" s="262"/>
    </row>
    <row r="44" spans="2:20" ht="19.55" customHeight="1" thickBot="1">
      <c r="B44" s="16" t="s">
        <v>126</v>
      </c>
      <c r="C44" s="70">
        <f>SUM(C28:C42)</f>
        <v>0</v>
      </c>
      <c r="D44" s="159" t="e">
        <f>C44/O4</f>
        <v>#DIV/0!</v>
      </c>
      <c r="E44" s="70">
        <f>SUM(E28:E42)</f>
        <v>0</v>
      </c>
      <c r="F44" s="86"/>
      <c r="G44" s="87">
        <f>C44-E44</f>
        <v>0</v>
      </c>
      <c r="H44" s="322" t="s">
        <v>174</v>
      </c>
      <c r="I44" s="322"/>
      <c r="J44" s="322"/>
      <c r="K44" s="322"/>
      <c r="L44" s="322"/>
      <c r="M44" s="322"/>
      <c r="N44" s="322"/>
      <c r="O44" s="322"/>
    </row>
    <row r="45" spans="2:20" ht="17.7" thickTop="1" thickBot="1">
      <c r="B45" s="16" t="s">
        <v>117</v>
      </c>
      <c r="C45" s="70">
        <f>SUM(C44+C23)</f>
        <v>0</v>
      </c>
      <c r="D45" s="163" t="e">
        <f>C45/O4</f>
        <v>#DIV/0!</v>
      </c>
      <c r="E45" s="70">
        <f>SUM(E44+E23)</f>
        <v>0</v>
      </c>
      <c r="F45" s="86"/>
      <c r="G45" s="88">
        <f>G23+G44</f>
        <v>0</v>
      </c>
      <c r="H45" s="34" t="s">
        <v>127</v>
      </c>
      <c r="I45" s="16"/>
      <c r="J45" s="16"/>
      <c r="K45" s="16"/>
      <c r="L45" s="16"/>
      <c r="M45" s="16"/>
      <c r="N45" s="16"/>
      <c r="O45" s="16"/>
    </row>
    <row r="46" spans="2:20" ht="54.7" customHeight="1" thickTop="1">
      <c r="B46" s="310"/>
      <c r="C46" s="310"/>
      <c r="D46" s="164"/>
      <c r="E46" s="165"/>
      <c r="F46" s="165"/>
      <c r="G46" s="165"/>
      <c r="H46" s="165"/>
      <c r="I46" s="165"/>
      <c r="J46" s="165"/>
      <c r="K46" s="165"/>
      <c r="L46" s="165"/>
      <c r="M46" s="165"/>
      <c r="N46" s="165"/>
      <c r="O46" s="165"/>
    </row>
    <row r="47" spans="2:20" ht="32.950000000000003" customHeight="1">
      <c r="B47" s="318"/>
      <c r="C47" s="319"/>
      <c r="D47" s="319"/>
      <c r="E47" s="319"/>
      <c r="F47" s="319"/>
      <c r="G47" s="319"/>
      <c r="H47" s="319"/>
      <c r="I47" s="319"/>
      <c r="J47" s="319"/>
      <c r="K47" s="319"/>
      <c r="L47" s="319"/>
      <c r="M47" s="319"/>
      <c r="N47" s="319"/>
      <c r="O47" s="319"/>
    </row>
    <row r="48" spans="2:20" ht="15.8" customHeight="1">
      <c r="B48" s="182" t="s">
        <v>128</v>
      </c>
      <c r="C48" s="77"/>
      <c r="D48" s="156"/>
      <c r="E48" s="77"/>
      <c r="F48" s="59"/>
      <c r="G48" s="16"/>
      <c r="H48" s="16"/>
      <c r="I48" s="16"/>
      <c r="J48" s="16"/>
      <c r="K48" s="16"/>
      <c r="L48" s="16"/>
      <c r="M48" s="16"/>
      <c r="N48" s="78"/>
      <c r="O48" s="183"/>
    </row>
    <row r="49" spans="2:2" ht="16.3">
      <c r="B49" s="90"/>
    </row>
  </sheetData>
  <mergeCells count="41">
    <mergeCell ref="G32:M32"/>
    <mergeCell ref="G33:M33"/>
    <mergeCell ref="B46:C46"/>
    <mergeCell ref="B47:O47"/>
    <mergeCell ref="G37:M37"/>
    <mergeCell ref="G38:M38"/>
    <mergeCell ref="G39:M39"/>
    <mergeCell ref="G40:M40"/>
    <mergeCell ref="G41:M41"/>
    <mergeCell ref="G42:M42"/>
    <mergeCell ref="H44:O44"/>
    <mergeCell ref="B24:C24"/>
    <mergeCell ref="E25:J25"/>
    <mergeCell ref="L25:N25"/>
    <mergeCell ref="O26:O27"/>
    <mergeCell ref="G27:M27"/>
    <mergeCell ref="G12:M12"/>
    <mergeCell ref="G13:M13"/>
    <mergeCell ref="G14:M14"/>
    <mergeCell ref="G15:M15"/>
    <mergeCell ref="G16:M16"/>
    <mergeCell ref="G17:M17"/>
    <mergeCell ref="G18:M18"/>
    <mergeCell ref="G19:M19"/>
    <mergeCell ref="G20:M20"/>
    <mergeCell ref="G21:M21"/>
    <mergeCell ref="G22:M22"/>
    <mergeCell ref="G28:M28"/>
    <mergeCell ref="G29:M29"/>
    <mergeCell ref="G30:M30"/>
    <mergeCell ref="G31:M31"/>
    <mergeCell ref="S3:S4"/>
    <mergeCell ref="T3:T4"/>
    <mergeCell ref="R1:T1"/>
    <mergeCell ref="R3:R4"/>
    <mergeCell ref="G11:M11"/>
    <mergeCell ref="D4:J4"/>
    <mergeCell ref="D5:L5"/>
    <mergeCell ref="B7:O7"/>
    <mergeCell ref="B8:O8"/>
    <mergeCell ref="O9:O10"/>
  </mergeCells>
  <conditionalFormatting sqref="G23">
    <cfRule type="cellIs" dxfId="3" priority="1" stopIfTrue="1" operator="lessThan">
      <formula>#REF!</formula>
    </cfRule>
  </conditionalFormatting>
  <pageMargins left="0.7" right="0.7" top="0.546875" bottom="0.55000000000000004" header="0.3" footer="0.3"/>
  <pageSetup scale="63" fitToHeight="0" orientation="portrait" r:id="rId1"/>
  <extLst>
    <ext xmlns:x14="http://schemas.microsoft.com/office/spreadsheetml/2009/9/main" uri="{78C0D931-6437-407d-A8EE-F0AAD7539E65}">
      <x14:conditionalFormattings>
        <x14:conditionalFormatting xmlns:xm="http://schemas.microsoft.com/office/excel/2006/main">
          <x14:cfRule type="cellIs" priority="2" stopIfTrue="1" operator="lessThan" id="{3233E2FA-7DE0-49DD-A289-6C59575FE7B0}">
            <xm:f>'file:///\\ARTEMIS\Folder Redirection\Data -- Office\Grant and Contract Admin\UA_Grants\__ACA-Orange County\__ACA-Cult. Tourism\FY22CT\__Requests\Enzian\Pay 2\ARTEMIS\Shared Folders\Data -- Office\Grant and Contract Admin\UA_Grants\__ACA-Orange County-Fiscal Agent\__ACA-Cult. Tourism\FY16CT\FY16CT Application\FY16CT Forms\[FY16-CT-Application-ALL-Forms-FINALv2.xlsx]Instructions'!#REF!</xm:f>
            <x14:dxf>
              <font>
                <color rgb="FF9C0006"/>
              </font>
              <fill>
                <patternFill>
                  <bgColor rgb="FFFFC7CE"/>
                </patternFill>
              </fill>
            </x14:dxf>
          </x14:cfRule>
          <xm:sqref>G45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3"/>
  <sheetViews>
    <sheetView zoomScale="86" zoomScaleNormal="86" zoomScaleSheetLayoutView="90" zoomScalePageLayoutView="90" workbookViewId="0">
      <selection activeCell="L22" sqref="L22"/>
    </sheetView>
  </sheetViews>
  <sheetFormatPr defaultColWidth="9.125" defaultRowHeight="12.9"/>
  <cols>
    <col min="1" max="1" width="24.875" style="91" customWidth="1"/>
    <col min="2" max="2" width="64.5" style="91" customWidth="1"/>
    <col min="3" max="3" width="13.75" style="91" customWidth="1"/>
    <col min="4" max="4" width="11.75" style="91" customWidth="1"/>
    <col min="5" max="5" width="11.5" style="91" customWidth="1"/>
    <col min="6" max="6" width="17.75" style="91" customWidth="1"/>
    <col min="7" max="7" width="10.5" style="91" customWidth="1"/>
    <col min="8" max="9" width="0.125" style="91" customWidth="1"/>
    <col min="10" max="10" width="3.125" style="91" hidden="1" customWidth="1"/>
    <col min="11" max="11" width="3.75" style="91" hidden="1" customWidth="1"/>
    <col min="12" max="16384" width="9.125" style="91"/>
  </cols>
  <sheetData>
    <row r="1" spans="1:7" ht="19.7">
      <c r="A1" s="94" t="s">
        <v>103</v>
      </c>
      <c r="B1" s="336">
        <f>'A_Pay2&amp;FinalBudget Summ-Actual'!$B$4</f>
        <v>0</v>
      </c>
      <c r="C1" s="337"/>
      <c r="D1" s="339" t="s">
        <v>7</v>
      </c>
      <c r="E1" s="340"/>
      <c r="F1" s="205">
        <f>'A_Pay2&amp;FinalBudget Summ-Actual'!D5</f>
        <v>0</v>
      </c>
      <c r="G1" s="184"/>
    </row>
    <row r="2" spans="1:7" ht="19.7">
      <c r="A2" s="94" t="s">
        <v>104</v>
      </c>
      <c r="B2" s="341">
        <f>'A_Pay2&amp;FinalBudget Summ-Actual'!$J$4</f>
        <v>0</v>
      </c>
      <c r="C2" s="342"/>
      <c r="D2" s="204"/>
      <c r="E2" s="204"/>
      <c r="F2" s="338" t="s">
        <v>129</v>
      </c>
      <c r="G2" s="338"/>
    </row>
    <row r="3" spans="1:7" ht="41.45" customHeight="1">
      <c r="A3" s="343" t="s">
        <v>130</v>
      </c>
      <c r="B3" s="343"/>
      <c r="C3" s="344"/>
      <c r="D3" s="334" t="s">
        <v>131</v>
      </c>
      <c r="E3" s="335"/>
      <c r="F3" s="202"/>
      <c r="G3" s="203"/>
    </row>
    <row r="4" spans="1:7" ht="60.65" customHeight="1">
      <c r="A4" s="96" t="s">
        <v>132</v>
      </c>
      <c r="B4" s="96" t="s">
        <v>133</v>
      </c>
      <c r="C4" s="96" t="s">
        <v>134</v>
      </c>
      <c r="D4" s="96" t="s">
        <v>135</v>
      </c>
      <c r="E4" s="97" t="s">
        <v>136</v>
      </c>
      <c r="F4" s="259" t="s">
        <v>137</v>
      </c>
      <c r="G4" s="325"/>
    </row>
    <row r="5" spans="1:7" ht="15.65">
      <c r="A5" s="95"/>
      <c r="B5" s="95"/>
      <c r="C5" s="98"/>
      <c r="D5" s="98"/>
      <c r="E5" s="99">
        <v>0</v>
      </c>
      <c r="F5" s="98"/>
      <c r="G5" s="325"/>
    </row>
    <row r="6" spans="1:7" ht="15.65">
      <c r="A6" s="95"/>
      <c r="B6" s="95"/>
      <c r="C6" s="98"/>
      <c r="D6" s="98"/>
      <c r="E6" s="99">
        <f t="shared" ref="E6:E14" si="0">SUM(C6+D6)</f>
        <v>0</v>
      </c>
      <c r="F6" s="98"/>
      <c r="G6" s="325"/>
    </row>
    <row r="7" spans="1:7" ht="15.65">
      <c r="A7" s="95"/>
      <c r="B7" s="95"/>
      <c r="C7" s="98"/>
      <c r="D7" s="98"/>
      <c r="E7" s="99">
        <f t="shared" si="0"/>
        <v>0</v>
      </c>
      <c r="F7" s="98"/>
      <c r="G7" s="325"/>
    </row>
    <row r="8" spans="1:7" ht="15.65">
      <c r="A8" s="95"/>
      <c r="B8" s="95"/>
      <c r="C8" s="98"/>
      <c r="D8" s="98"/>
      <c r="E8" s="99">
        <f t="shared" si="0"/>
        <v>0</v>
      </c>
      <c r="F8" s="98"/>
      <c r="G8" s="325"/>
    </row>
    <row r="9" spans="1:7" ht="15.65">
      <c r="A9" s="95"/>
      <c r="B9" s="95"/>
      <c r="C9" s="98"/>
      <c r="D9" s="98"/>
      <c r="E9" s="99">
        <f t="shared" si="0"/>
        <v>0</v>
      </c>
      <c r="F9" s="98"/>
      <c r="G9" s="325"/>
    </row>
    <row r="10" spans="1:7" ht="15.65">
      <c r="A10" s="95"/>
      <c r="B10" s="95"/>
      <c r="C10" s="98"/>
      <c r="D10" s="98"/>
      <c r="E10" s="99">
        <f t="shared" si="0"/>
        <v>0</v>
      </c>
      <c r="F10" s="98"/>
      <c r="G10" s="325"/>
    </row>
    <row r="11" spans="1:7" ht="15.65">
      <c r="A11" s="95"/>
      <c r="B11" s="95"/>
      <c r="C11" s="98"/>
      <c r="D11" s="98"/>
      <c r="E11" s="99">
        <f t="shared" si="0"/>
        <v>0</v>
      </c>
      <c r="F11" s="98"/>
      <c r="G11" s="325"/>
    </row>
    <row r="12" spans="1:7" ht="15.65">
      <c r="A12" s="95"/>
      <c r="B12" s="95"/>
      <c r="C12" s="98"/>
      <c r="D12" s="98"/>
      <c r="E12" s="99">
        <f t="shared" si="0"/>
        <v>0</v>
      </c>
      <c r="F12" s="98"/>
      <c r="G12" s="325"/>
    </row>
    <row r="13" spans="1:7" ht="15.65">
      <c r="A13" s="95"/>
      <c r="B13" s="95"/>
      <c r="C13" s="98"/>
      <c r="D13" s="98"/>
      <c r="E13" s="99">
        <f t="shared" si="0"/>
        <v>0</v>
      </c>
      <c r="F13" s="98"/>
      <c r="G13" s="325"/>
    </row>
    <row r="14" spans="1:7" ht="16.3" thickBot="1">
      <c r="A14" s="95"/>
      <c r="B14" s="95"/>
      <c r="C14" s="98"/>
      <c r="D14" s="98"/>
      <c r="E14" s="100">
        <f t="shared" si="0"/>
        <v>0</v>
      </c>
      <c r="F14" s="98"/>
      <c r="G14" s="325"/>
    </row>
    <row r="15" spans="1:7" ht="30.75" customHeight="1" thickBot="1">
      <c r="A15" s="94" t="s">
        <v>138</v>
      </c>
      <c r="B15" s="93"/>
      <c r="C15" s="101">
        <f>SUM(C5:C14)</f>
        <v>0</v>
      </c>
      <c r="D15" s="102">
        <f>SUM(D5:D14)</f>
        <v>0</v>
      </c>
      <c r="E15" s="103">
        <f>SUM(E5:E14)</f>
        <v>0</v>
      </c>
      <c r="F15" s="120">
        <f>SUM(F5:F14)</f>
        <v>0</v>
      </c>
      <c r="G15" s="92"/>
    </row>
    <row r="16" spans="1:7" ht="12.75" customHeight="1">
      <c r="A16" s="326" t="s">
        <v>139</v>
      </c>
      <c r="B16" s="326"/>
      <c r="C16" s="326"/>
      <c r="D16" s="326"/>
      <c r="E16" s="326"/>
      <c r="F16" s="329" t="s">
        <v>140</v>
      </c>
      <c r="G16" s="331" t="e">
        <f>F1/E15</f>
        <v>#DIV/0!</v>
      </c>
    </row>
    <row r="17" spans="1:11" ht="15.8" customHeight="1" thickBot="1">
      <c r="A17" s="327" t="s">
        <v>141</v>
      </c>
      <c r="B17" s="326"/>
      <c r="C17" s="326"/>
      <c r="D17" s="326"/>
      <c r="E17" s="326"/>
      <c r="F17" s="330"/>
      <c r="G17" s="332"/>
    </row>
    <row r="18" spans="1:11" ht="9.6999999999999993" customHeight="1" thickBot="1">
      <c r="A18" s="328" t="s">
        <v>142</v>
      </c>
      <c r="B18" s="328"/>
      <c r="C18" s="328"/>
      <c r="D18" s="328"/>
      <c r="E18" s="328"/>
    </row>
    <row r="19" spans="1:11" s="168" customFormat="1" ht="33.799999999999997" customHeight="1" thickBot="1">
      <c r="A19" s="323" t="s">
        <v>143</v>
      </c>
      <c r="B19" s="324"/>
      <c r="C19" s="166" t="s">
        <v>144</v>
      </c>
      <c r="D19" s="169"/>
      <c r="E19" s="166" t="s">
        <v>145</v>
      </c>
      <c r="F19" s="167"/>
    </row>
    <row r="20" spans="1:11" s="168" customFormat="1" ht="26.35" customHeight="1" thickBot="1">
      <c r="A20" s="323" t="s">
        <v>146</v>
      </c>
      <c r="B20" s="324"/>
      <c r="C20" s="324"/>
      <c r="D20" s="324"/>
      <c r="E20" s="324"/>
      <c r="F20" s="167"/>
    </row>
    <row r="21" spans="1:11" s="168" customFormat="1" ht="31.6" customHeight="1">
      <c r="A21" s="323" t="s">
        <v>147</v>
      </c>
      <c r="B21" s="324"/>
      <c r="C21" s="170" t="s">
        <v>148</v>
      </c>
      <c r="D21" s="171"/>
      <c r="E21" s="172" t="s">
        <v>149</v>
      </c>
      <c r="F21" s="173"/>
    </row>
    <row r="22" spans="1:11" ht="36.700000000000003" customHeight="1">
      <c r="A22" s="323" t="s">
        <v>150</v>
      </c>
      <c r="B22" s="324"/>
      <c r="C22" s="324"/>
      <c r="D22" s="324"/>
      <c r="E22" s="324"/>
      <c r="F22" s="333"/>
      <c r="H22" s="174"/>
      <c r="I22" s="175"/>
      <c r="J22" s="175"/>
      <c r="K22" s="176"/>
    </row>
    <row r="23" spans="1:11" ht="51.65" customHeight="1">
      <c r="A23" s="323" t="s">
        <v>178</v>
      </c>
      <c r="B23" s="324"/>
      <c r="C23" s="324"/>
      <c r="D23" s="324"/>
      <c r="E23" s="324"/>
      <c r="F23" s="324"/>
    </row>
  </sheetData>
  <mergeCells count="17">
    <mergeCell ref="D3:E3"/>
    <mergeCell ref="B1:C1"/>
    <mergeCell ref="F2:G2"/>
    <mergeCell ref="D1:E1"/>
    <mergeCell ref="B2:C2"/>
    <mergeCell ref="A3:C3"/>
    <mergeCell ref="A23:F23"/>
    <mergeCell ref="G4:G14"/>
    <mergeCell ref="A20:E20"/>
    <mergeCell ref="A16:E16"/>
    <mergeCell ref="A17:E17"/>
    <mergeCell ref="A18:E18"/>
    <mergeCell ref="A19:B19"/>
    <mergeCell ref="F16:F17"/>
    <mergeCell ref="A21:B21"/>
    <mergeCell ref="G16:G17"/>
    <mergeCell ref="A22:F22"/>
  </mergeCells>
  <pageMargins left="0.25" right="0.25" top="0.64" bottom="0.38" header="0.24" footer="0.17"/>
  <pageSetup scale="87" fitToHeight="0" orientation="landscape" r:id="rId1"/>
  <headerFooter alignWithMargins="0">
    <oddHeader xml:space="preserve">&amp;L&amp;"-,Bold"&amp;14 2023-24 Cultural Tourism Funding Report&amp;R&amp;"-,Bold"&amp;14Event Attendance Information - Form D
&amp;"-,Regular"
</oddHeader>
    <oddFooter>&amp;L&amp;"-,Bold"&amp;12Orange County Arts and Cultural Affairs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9"/>
  <sheetViews>
    <sheetView topLeftCell="A21" zoomScale="90" zoomScaleNormal="90" zoomScalePageLayoutView="88" workbookViewId="0">
      <selection activeCell="A39" sqref="A1:H39"/>
    </sheetView>
  </sheetViews>
  <sheetFormatPr defaultRowHeight="14.3"/>
  <cols>
    <col min="1" max="1" width="38.875" customWidth="1"/>
    <col min="2" max="2" width="1.5" customWidth="1"/>
    <col min="3" max="3" width="19.5" customWidth="1"/>
    <col min="4" max="4" width="18.125" customWidth="1"/>
    <col min="5" max="5" width="13.5" customWidth="1"/>
    <col min="6" max="6" width="9.75" customWidth="1"/>
    <col min="7" max="7" width="32.5" style="104" customWidth="1"/>
    <col min="8" max="8" width="13.5" customWidth="1"/>
  </cols>
  <sheetData>
    <row r="1" spans="1:8" ht="16.3">
      <c r="A1" s="57" t="s">
        <v>5</v>
      </c>
      <c r="B1" s="57"/>
      <c r="C1" s="351" t="s">
        <v>151</v>
      </c>
      <c r="D1" s="351"/>
      <c r="E1" s="351"/>
      <c r="F1" s="351"/>
      <c r="G1" s="352"/>
      <c r="H1" s="233">
        <f>'A_Pay2&amp;FinalBudget Summ-Actual'!D5</f>
        <v>0</v>
      </c>
    </row>
    <row r="2" spans="1:8" ht="56.25" customHeight="1">
      <c r="A2" s="105" t="s">
        <v>152</v>
      </c>
      <c r="B2" s="105"/>
      <c r="C2" s="136" t="s">
        <v>175</v>
      </c>
      <c r="D2" s="271" t="s">
        <v>176</v>
      </c>
      <c r="E2" s="105" t="s">
        <v>153</v>
      </c>
      <c r="F2" s="271" t="s">
        <v>154</v>
      </c>
      <c r="G2" s="354" t="s">
        <v>155</v>
      </c>
      <c r="H2" s="354"/>
    </row>
    <row r="3" spans="1:8" ht="16.3">
      <c r="A3" s="238" t="s">
        <v>156</v>
      </c>
      <c r="B3" s="239"/>
      <c r="C3" s="240"/>
      <c r="D3" s="241"/>
      <c r="E3" s="240"/>
      <c r="F3" s="242"/>
      <c r="G3" s="355"/>
      <c r="H3" s="355"/>
    </row>
    <row r="4" spans="1:8">
      <c r="A4" t="s">
        <v>157</v>
      </c>
      <c r="C4" s="106"/>
      <c r="D4" s="106">
        <f>'A_Pay2&amp;FinalBudget Summ-Actual'!V9</f>
        <v>0</v>
      </c>
      <c r="E4" s="106">
        <f>D4-C4</f>
        <v>0</v>
      </c>
      <c r="F4" s="107" t="e">
        <f>E4/C4</f>
        <v>#DIV/0!</v>
      </c>
      <c r="G4" s="350"/>
      <c r="H4" s="350"/>
    </row>
    <row r="5" spans="1:8">
      <c r="A5" t="s">
        <v>158</v>
      </c>
      <c r="C5" s="106"/>
      <c r="D5" s="106">
        <f>'A_Pay2&amp;FinalBudget Summ-Actual'!V10</f>
        <v>0</v>
      </c>
      <c r="E5" s="106">
        <f t="shared" ref="E5:E16" si="0">D5-C5</f>
        <v>0</v>
      </c>
      <c r="F5" s="107" t="e">
        <f t="shared" ref="F5:F37" si="1">E5/C5</f>
        <v>#DIV/0!</v>
      </c>
      <c r="G5" s="348"/>
      <c r="H5" s="348"/>
    </row>
    <row r="6" spans="1:8">
      <c r="A6" t="s">
        <v>159</v>
      </c>
      <c r="C6" s="106"/>
      <c r="D6" s="106">
        <f>'A_Pay2&amp;FinalBudget Summ-Actual'!V11</f>
        <v>0</v>
      </c>
      <c r="E6" s="106">
        <f t="shared" si="0"/>
        <v>0</v>
      </c>
      <c r="F6" s="107" t="e">
        <f t="shared" si="1"/>
        <v>#DIV/0!</v>
      </c>
      <c r="G6" s="348"/>
      <c r="H6" s="348"/>
    </row>
    <row r="7" spans="1:8">
      <c r="A7" t="s">
        <v>18</v>
      </c>
      <c r="C7" s="106"/>
      <c r="D7" s="106">
        <f>'A_Pay2&amp;FinalBudget Summ-Actual'!V12</f>
        <v>0</v>
      </c>
      <c r="E7" s="106">
        <f t="shared" si="0"/>
        <v>0</v>
      </c>
      <c r="F7" s="107" t="e">
        <f t="shared" si="1"/>
        <v>#DIV/0!</v>
      </c>
      <c r="G7" s="348"/>
      <c r="H7" s="348"/>
    </row>
    <row r="8" spans="1:8">
      <c r="A8" t="s">
        <v>19</v>
      </c>
      <c r="C8" s="106"/>
      <c r="D8" s="106">
        <f>'A_Pay2&amp;FinalBudget Summ-Actual'!V13</f>
        <v>0</v>
      </c>
      <c r="E8" s="106">
        <f t="shared" si="0"/>
        <v>0</v>
      </c>
      <c r="F8" s="107" t="e">
        <f t="shared" si="1"/>
        <v>#DIV/0!</v>
      </c>
      <c r="G8" s="348"/>
      <c r="H8" s="348"/>
    </row>
    <row r="9" spans="1:8">
      <c r="A9" t="s">
        <v>20</v>
      </c>
      <c r="C9" s="106"/>
      <c r="D9" s="106">
        <f>'A_Pay2&amp;FinalBudget Summ-Actual'!V14</f>
        <v>0</v>
      </c>
      <c r="E9" s="106">
        <f t="shared" si="0"/>
        <v>0</v>
      </c>
      <c r="F9" s="107" t="e">
        <f t="shared" si="1"/>
        <v>#DIV/0!</v>
      </c>
      <c r="G9" s="348"/>
      <c r="H9" s="348"/>
    </row>
    <row r="10" spans="1:8">
      <c r="A10" t="s">
        <v>21</v>
      </c>
      <c r="C10" s="106"/>
      <c r="D10" s="106">
        <f>'A_Pay2&amp;FinalBudget Summ-Actual'!V15</f>
        <v>0</v>
      </c>
      <c r="E10" s="106">
        <f t="shared" si="0"/>
        <v>0</v>
      </c>
      <c r="F10" s="107" t="e">
        <f t="shared" si="1"/>
        <v>#DIV/0!</v>
      </c>
      <c r="G10" s="348"/>
      <c r="H10" s="348"/>
    </row>
    <row r="11" spans="1:8">
      <c r="A11" t="s">
        <v>22</v>
      </c>
      <c r="C11" s="106"/>
      <c r="D11" s="106">
        <f>'A_Pay2&amp;FinalBudget Summ-Actual'!V16</f>
        <v>0</v>
      </c>
      <c r="E11" s="106">
        <f t="shared" si="0"/>
        <v>0</v>
      </c>
      <c r="F11" s="107" t="e">
        <f t="shared" si="1"/>
        <v>#DIV/0!</v>
      </c>
      <c r="G11" s="348"/>
      <c r="H11" s="348"/>
    </row>
    <row r="12" spans="1:8">
      <c r="A12" t="s">
        <v>23</v>
      </c>
      <c r="C12" s="106"/>
      <c r="D12" s="106">
        <f>'A_Pay2&amp;FinalBudget Summ-Actual'!V17</f>
        <v>0</v>
      </c>
      <c r="E12" s="106">
        <f t="shared" si="0"/>
        <v>0</v>
      </c>
      <c r="F12" s="107" t="e">
        <f t="shared" si="1"/>
        <v>#DIV/0!</v>
      </c>
      <c r="G12" s="348"/>
      <c r="H12" s="348"/>
    </row>
    <row r="13" spans="1:8">
      <c r="A13" s="127" t="s">
        <v>24</v>
      </c>
      <c r="B13" s="127"/>
      <c r="C13" s="110"/>
      <c r="D13" s="110">
        <f>'A_Pay2&amp;FinalBudget Summ-Actual'!V18</f>
        <v>0</v>
      </c>
      <c r="E13" s="110">
        <f t="shared" si="0"/>
        <v>0</v>
      </c>
      <c r="F13" s="111" t="e">
        <f t="shared" si="1"/>
        <v>#DIV/0!</v>
      </c>
      <c r="G13" s="348"/>
      <c r="H13" s="348"/>
    </row>
    <row r="14" spans="1:8">
      <c r="A14" t="s">
        <v>26</v>
      </c>
      <c r="C14" s="106">
        <f>SUM(C4:C13)</f>
        <v>0</v>
      </c>
      <c r="D14" s="106">
        <f>'A_Pay2&amp;FinalBudget Summ-Actual'!L20</f>
        <v>0</v>
      </c>
      <c r="E14" s="106">
        <f t="shared" si="0"/>
        <v>0</v>
      </c>
      <c r="F14" s="107" t="e">
        <f t="shared" si="1"/>
        <v>#DIV/0!</v>
      </c>
      <c r="G14" s="349"/>
      <c r="H14" s="349"/>
    </row>
    <row r="15" spans="1:8">
      <c r="A15" s="127" t="s">
        <v>30</v>
      </c>
      <c r="B15" s="127"/>
      <c r="C15" s="110"/>
      <c r="D15" s="110">
        <f>'A_Pay2&amp;FinalBudget Summ-Actual'!N21</f>
        <v>0</v>
      </c>
      <c r="E15" s="110">
        <f t="shared" si="0"/>
        <v>0</v>
      </c>
      <c r="F15" s="111" t="e">
        <f t="shared" si="1"/>
        <v>#DIV/0!</v>
      </c>
      <c r="G15" s="349"/>
      <c r="H15" s="349"/>
    </row>
    <row r="16" spans="1:8">
      <c r="A16" s="130" t="s">
        <v>160</v>
      </c>
      <c r="B16" s="130"/>
      <c r="C16" s="131">
        <f>SUM(C14+C15)</f>
        <v>0</v>
      </c>
      <c r="D16" s="131">
        <f>'A_Pay2&amp;FinalBudget Summ-Actual'!V22</f>
        <v>0</v>
      </c>
      <c r="E16" s="131">
        <f t="shared" si="0"/>
        <v>0</v>
      </c>
      <c r="F16" s="132" t="e">
        <f t="shared" si="1"/>
        <v>#DIV/0!</v>
      </c>
      <c r="G16" s="349"/>
      <c r="H16" s="349"/>
    </row>
    <row r="17" spans="1:8">
      <c r="C17" s="106"/>
      <c r="D17" s="106"/>
      <c r="E17" s="106"/>
      <c r="F17" s="107"/>
      <c r="G17" s="349"/>
      <c r="H17" s="349"/>
    </row>
    <row r="18" spans="1:8" ht="16.3">
      <c r="A18" s="243" t="s">
        <v>161</v>
      </c>
      <c r="B18" s="244"/>
      <c r="C18" s="245"/>
      <c r="D18" s="245"/>
      <c r="E18" s="245"/>
      <c r="F18" s="246"/>
      <c r="G18" s="353"/>
      <c r="H18" s="353"/>
    </row>
    <row r="19" spans="1:8">
      <c r="A19" t="s">
        <v>38</v>
      </c>
      <c r="C19" s="106"/>
      <c r="D19" s="106">
        <f>'A_Pay2&amp;FinalBudget Summ-Actual'!N26</f>
        <v>0</v>
      </c>
      <c r="E19" s="106">
        <f>D19-C19</f>
        <v>0</v>
      </c>
      <c r="F19" s="107" t="e">
        <f t="shared" si="1"/>
        <v>#DIV/0!</v>
      </c>
      <c r="G19" s="348"/>
      <c r="H19" s="348"/>
    </row>
    <row r="20" spans="1:8">
      <c r="A20" t="s">
        <v>40</v>
      </c>
      <c r="C20" s="106"/>
      <c r="D20" s="106">
        <f>'A_Pay2&amp;FinalBudget Summ-Actual'!N27</f>
        <v>0</v>
      </c>
      <c r="E20" s="106">
        <f>D20-C20</f>
        <v>0</v>
      </c>
      <c r="F20" s="107" t="e">
        <f t="shared" si="1"/>
        <v>#DIV/0!</v>
      </c>
      <c r="G20" s="348"/>
      <c r="H20" s="348"/>
    </row>
    <row r="21" spans="1:8">
      <c r="A21" t="s">
        <v>42</v>
      </c>
      <c r="C21" s="110"/>
      <c r="D21" s="110">
        <f>'A_Pay2&amp;FinalBudget Summ-Actual'!N28</f>
        <v>0</v>
      </c>
      <c r="E21" s="110">
        <f>D21-C21</f>
        <v>0</v>
      </c>
      <c r="F21" s="111" t="e">
        <f t="shared" si="1"/>
        <v>#DIV/0!</v>
      </c>
      <c r="G21" s="348"/>
      <c r="H21" s="348"/>
    </row>
    <row r="22" spans="1:8">
      <c r="A22" s="109" t="s">
        <v>162</v>
      </c>
      <c r="C22" s="142">
        <f>SUM(C19:C21)</f>
        <v>0</v>
      </c>
      <c r="D22" s="142">
        <f>SUM(D19:D21)</f>
        <v>0</v>
      </c>
      <c r="E22" s="110">
        <f>D22-C22</f>
        <v>0</v>
      </c>
      <c r="F22" s="107"/>
      <c r="G22" s="349"/>
      <c r="H22" s="349"/>
    </row>
    <row r="23" spans="1:8">
      <c r="A23" s="108" t="s">
        <v>163</v>
      </c>
      <c r="C23" s="106"/>
      <c r="D23" s="106"/>
      <c r="E23" s="106"/>
      <c r="F23" s="107"/>
      <c r="G23" s="349"/>
      <c r="H23" s="349"/>
    </row>
    <row r="24" spans="1:8">
      <c r="A24" s="109" t="s">
        <v>46</v>
      </c>
      <c r="C24" s="106"/>
      <c r="D24" s="106">
        <f>'A_Pay2&amp;FinalBudget Summ-Actual'!H30</f>
        <v>0</v>
      </c>
      <c r="E24" s="106">
        <f t="shared" ref="E24:E38" si="2">D24-C24</f>
        <v>0</v>
      </c>
      <c r="F24" s="107" t="e">
        <f t="shared" si="1"/>
        <v>#DIV/0!</v>
      </c>
    </row>
    <row r="25" spans="1:8">
      <c r="A25" s="109" t="s">
        <v>48</v>
      </c>
      <c r="C25" s="106"/>
      <c r="D25" s="106">
        <f>'A_Pay2&amp;FinalBudget Summ-Actual'!H31</f>
        <v>0</v>
      </c>
      <c r="E25" s="106">
        <f t="shared" si="2"/>
        <v>0</v>
      </c>
      <c r="F25" s="107" t="e">
        <f t="shared" si="1"/>
        <v>#DIV/0!</v>
      </c>
      <c r="G25" s="348"/>
      <c r="H25" s="348"/>
    </row>
    <row r="26" spans="1:8">
      <c r="A26" s="109" t="s">
        <v>50</v>
      </c>
      <c r="C26" s="106"/>
      <c r="D26" s="106">
        <f>'A_Pay2&amp;FinalBudget Summ-Actual'!H32</f>
        <v>0</v>
      </c>
      <c r="E26" s="106">
        <f t="shared" si="2"/>
        <v>0</v>
      </c>
      <c r="F26" s="107" t="e">
        <f t="shared" si="1"/>
        <v>#DIV/0!</v>
      </c>
      <c r="G26" s="348"/>
      <c r="H26" s="348"/>
    </row>
    <row r="27" spans="1:8">
      <c r="A27" s="109" t="s">
        <v>164</v>
      </c>
      <c r="C27" s="106"/>
      <c r="D27" s="106">
        <f>'A_Pay2&amp;FinalBudget Summ-Actual'!H33</f>
        <v>0</v>
      </c>
      <c r="E27" s="106">
        <f t="shared" si="2"/>
        <v>0</v>
      </c>
      <c r="F27" s="107" t="e">
        <f t="shared" si="1"/>
        <v>#DIV/0!</v>
      </c>
      <c r="G27" s="348"/>
      <c r="H27" s="348"/>
    </row>
    <row r="28" spans="1:8">
      <c r="A28" s="109" t="s">
        <v>165</v>
      </c>
      <c r="C28" s="106"/>
      <c r="D28" s="106">
        <f>'A_Pay2&amp;FinalBudget Summ-Actual'!H34</f>
        <v>0</v>
      </c>
      <c r="E28" s="106">
        <f t="shared" si="2"/>
        <v>0</v>
      </c>
      <c r="F28" s="107" t="e">
        <f t="shared" si="1"/>
        <v>#DIV/0!</v>
      </c>
      <c r="G28" s="348"/>
      <c r="H28" s="348"/>
    </row>
    <row r="29" spans="1:8">
      <c r="A29" s="109" t="s">
        <v>166</v>
      </c>
      <c r="C29" s="106"/>
      <c r="D29" s="106">
        <f>'A_Pay2&amp;FinalBudget Summ-Actual'!H35</f>
        <v>0</v>
      </c>
      <c r="E29" s="106">
        <f t="shared" si="2"/>
        <v>0</v>
      </c>
      <c r="F29" s="107" t="e">
        <f t="shared" si="1"/>
        <v>#DIV/0!</v>
      </c>
      <c r="G29" s="348"/>
      <c r="H29" s="348"/>
    </row>
    <row r="30" spans="1:8">
      <c r="A30" s="109" t="s">
        <v>58</v>
      </c>
      <c r="C30" s="106"/>
      <c r="D30" s="106">
        <f>'A_Pay2&amp;FinalBudget Summ-Actual'!H36</f>
        <v>0</v>
      </c>
      <c r="E30" s="106">
        <f t="shared" si="2"/>
        <v>0</v>
      </c>
      <c r="F30" s="107" t="e">
        <f t="shared" si="1"/>
        <v>#DIV/0!</v>
      </c>
      <c r="G30" s="348"/>
      <c r="H30" s="348"/>
    </row>
    <row r="31" spans="1:8">
      <c r="A31" s="128" t="s">
        <v>60</v>
      </c>
      <c r="B31" s="127"/>
      <c r="C31" s="110"/>
      <c r="D31" s="110">
        <f>'A_Pay2&amp;FinalBudget Summ-Actual'!H37</f>
        <v>0</v>
      </c>
      <c r="E31" s="110">
        <f t="shared" si="2"/>
        <v>0</v>
      </c>
      <c r="F31" s="111" t="e">
        <f t="shared" si="1"/>
        <v>#DIV/0!</v>
      </c>
      <c r="G31" s="348"/>
      <c r="H31" s="348"/>
    </row>
    <row r="32" spans="1:8">
      <c r="A32" s="109" t="s">
        <v>167</v>
      </c>
      <c r="C32" s="140">
        <f>C22</f>
        <v>0</v>
      </c>
      <c r="D32" s="140">
        <f>D22</f>
        <v>0</v>
      </c>
      <c r="E32" s="140">
        <f>E22</f>
        <v>0</v>
      </c>
      <c r="F32" s="141"/>
      <c r="H32" s="104"/>
    </row>
    <row r="33" spans="1:8">
      <c r="A33" t="s">
        <v>168</v>
      </c>
      <c r="C33" s="106">
        <f>SUM(C24:C31)</f>
        <v>0</v>
      </c>
      <c r="D33" s="106">
        <f>SUM(D24:D31)</f>
        <v>0</v>
      </c>
      <c r="E33" s="106">
        <f t="shared" si="2"/>
        <v>0</v>
      </c>
      <c r="F33" s="107" t="e">
        <f t="shared" si="1"/>
        <v>#DIV/0!</v>
      </c>
      <c r="G33" s="349"/>
      <c r="H33" s="349"/>
    </row>
    <row r="34" spans="1:8">
      <c r="A34" t="s">
        <v>169</v>
      </c>
      <c r="C34" s="106">
        <f>C15</f>
        <v>0</v>
      </c>
      <c r="D34" s="106">
        <f>D15</f>
        <v>0</v>
      </c>
      <c r="E34" s="106">
        <f t="shared" si="2"/>
        <v>0</v>
      </c>
      <c r="F34" s="107" t="e">
        <f t="shared" si="1"/>
        <v>#DIV/0!</v>
      </c>
      <c r="G34" s="349"/>
      <c r="H34" s="349"/>
    </row>
    <row r="35" spans="1:8">
      <c r="A35" s="109" t="s">
        <v>170</v>
      </c>
      <c r="C35" s="106">
        <f>SUM(C32:C34)</f>
        <v>0</v>
      </c>
      <c r="D35" s="106">
        <f>SUM(D32:D34)</f>
        <v>0</v>
      </c>
      <c r="E35" s="106">
        <f t="shared" si="2"/>
        <v>0</v>
      </c>
      <c r="F35" s="107"/>
      <c r="H35" s="104"/>
    </row>
    <row r="36" spans="1:8">
      <c r="A36" s="237" t="s">
        <v>171</v>
      </c>
      <c r="B36" s="127"/>
      <c r="C36" s="129">
        <f>'A_Pay2&amp;FinalBudget Summ-Actual'!D5</f>
        <v>0</v>
      </c>
      <c r="D36" s="129">
        <f>'A_Pay2&amp;FinalBudget Summ-Actual'!D41</f>
        <v>0</v>
      </c>
      <c r="E36" s="110">
        <f t="shared" si="2"/>
        <v>0</v>
      </c>
      <c r="F36" s="111" t="e">
        <f t="shared" si="1"/>
        <v>#DIV/0!</v>
      </c>
      <c r="G36" s="350"/>
      <c r="H36" s="350"/>
    </row>
    <row r="37" spans="1:8" ht="14.95" thickBot="1">
      <c r="A37" s="130" t="s">
        <v>172</v>
      </c>
      <c r="B37" s="130"/>
      <c r="C37" s="131">
        <f>SUM(C32+C33+C34+C36)</f>
        <v>0</v>
      </c>
      <c r="D37" s="131">
        <f>'A_Pay2&amp;FinalBudget Summ-Actual'!H42</f>
        <v>0</v>
      </c>
      <c r="E37" s="131">
        <f t="shared" si="2"/>
        <v>0</v>
      </c>
      <c r="F37" s="107" t="e">
        <f t="shared" si="1"/>
        <v>#DIV/0!</v>
      </c>
      <c r="G37" s="349"/>
      <c r="H37" s="349"/>
    </row>
    <row r="38" spans="1:8">
      <c r="A38" s="130" t="s">
        <v>173</v>
      </c>
      <c r="C38" s="119">
        <f>C37-C16</f>
        <v>0</v>
      </c>
      <c r="D38" s="272">
        <f>D37-D16</f>
        <v>0</v>
      </c>
      <c r="E38" s="131">
        <f t="shared" si="2"/>
        <v>0</v>
      </c>
      <c r="F38" s="107" t="e">
        <f>D38/D16</f>
        <v>#DIV/0!</v>
      </c>
      <c r="G38" s="349"/>
      <c r="H38" s="349"/>
    </row>
    <row r="39" spans="1:8" ht="21.75" customHeight="1">
      <c r="A39" s="273" t="s">
        <v>179</v>
      </c>
      <c r="B39" s="345" t="s">
        <v>180</v>
      </c>
      <c r="C39" s="346"/>
      <c r="D39" s="346"/>
      <c r="E39" s="346"/>
      <c r="F39" s="346"/>
      <c r="G39" s="346"/>
      <c r="H39" s="347"/>
    </row>
  </sheetData>
  <mergeCells count="36">
    <mergeCell ref="G8:H8"/>
    <mergeCell ref="G9:H9"/>
    <mergeCell ref="G10:H10"/>
    <mergeCell ref="G11:H11"/>
    <mergeCell ref="G34:H34"/>
    <mergeCell ref="G30:H30"/>
    <mergeCell ref="G31:H31"/>
    <mergeCell ref="C1:G1"/>
    <mergeCell ref="G20:H20"/>
    <mergeCell ref="G21:H21"/>
    <mergeCell ref="G25:H25"/>
    <mergeCell ref="G18:H18"/>
    <mergeCell ref="G22:H22"/>
    <mergeCell ref="G23:H23"/>
    <mergeCell ref="G12:H12"/>
    <mergeCell ref="G4:H4"/>
    <mergeCell ref="G5:H5"/>
    <mergeCell ref="G6:H6"/>
    <mergeCell ref="G7:H7"/>
    <mergeCell ref="G17:H17"/>
    <mergeCell ref="G2:H2"/>
    <mergeCell ref="G3:H3"/>
    <mergeCell ref="G14:H14"/>
    <mergeCell ref="B39:H39"/>
    <mergeCell ref="G29:H29"/>
    <mergeCell ref="G13:H13"/>
    <mergeCell ref="G19:H19"/>
    <mergeCell ref="G33:H33"/>
    <mergeCell ref="G26:H26"/>
    <mergeCell ref="G27:H27"/>
    <mergeCell ref="G28:H28"/>
    <mergeCell ref="G15:H15"/>
    <mergeCell ref="G16:H16"/>
    <mergeCell ref="G37:H37"/>
    <mergeCell ref="G38:H38"/>
    <mergeCell ref="G36:H36"/>
  </mergeCells>
  <conditionalFormatting sqref="E4:E13 E19:E22 E24:E31">
    <cfRule type="cellIs" dxfId="1" priority="1" operator="notBetween">
      <formula>0.2</formula>
      <formula>-0.2</formula>
    </cfRule>
    <cfRule type="cellIs" dxfId="0" priority="2" operator="notBetween">
      <formula>5000</formula>
      <formula>-5000</formula>
    </cfRule>
  </conditionalFormatting>
  <pageMargins left="0.25" right="0.34499999999999997" top="0.57999999999999996" bottom="0.16" header="0.3" footer="0.17"/>
  <pageSetup scale="90" fitToHeight="0" orientation="landscape" r:id="rId1"/>
  <headerFooter>
    <oddHeader>&amp;L&amp;"-,Bold"&amp;14 2023-24  Cultural Tourism Funding&amp;"-,Regular"&amp;11
&amp;R&amp;"-,Bold"&amp;14Variances of Proposed Budget to Actual Project Budget - Final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A_Pay2&amp;FinalBudget Summ-Actual</vt:lpstr>
      <vt:lpstr>A-Expense Detail List</vt:lpstr>
      <vt:lpstr>B_Pay2&amp;Final-Match Update</vt:lpstr>
      <vt:lpstr>D_Final-Attendance</vt:lpstr>
      <vt:lpstr>E_Final-Variance</vt:lpstr>
      <vt:lpstr>'A-Expense Detail List'!Print_Area</vt:lpstr>
      <vt:lpstr>'B_Pay2&amp;Final-Match Update'!Print_Area</vt:lpstr>
      <vt:lpstr>'D_Final-Attendance'!Print_Area</vt:lpstr>
      <vt:lpstr>'E_Final-Variance'!Print_Area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Intern2</dc:creator>
  <cp:keywords/>
  <dc:description/>
  <cp:lastModifiedBy>Trudy Wild</cp:lastModifiedBy>
  <cp:revision/>
  <cp:lastPrinted>2024-05-07T10:58:58Z</cp:lastPrinted>
  <dcterms:created xsi:type="dcterms:W3CDTF">2013-05-30T17:31:45Z</dcterms:created>
  <dcterms:modified xsi:type="dcterms:W3CDTF">2024-05-09T21:05:10Z</dcterms:modified>
  <cp:category/>
  <cp:contentStatus/>
</cp:coreProperties>
</file>